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_rels/drawing3.xml.rels" ContentType="application/vnd.openxmlformats-package.relationship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3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Índice del dossier" sheetId="1" state="visible" r:id="rId3"/>
    <sheet name="Avance por sección" sheetId="2" state="visible" r:id="rId4"/>
    <sheet name="Cómo usarlo" sheetId="3" state="visible" r:id="rId5"/>
  </sheets>
  <definedNames>
    <definedName function="false" hidden="false" localSheetId="0" name="_xlnm.Print_Area" vbProcedure="false">'Índice del dossier'!$A$1:$J$70</definedName>
    <definedName function="false" hidden="false" localSheetId="0" name="_xlnm.Print_Titles" vbProcedure="false">'Índice del dossier'!$14:$14</definedName>
    <definedName function="false" hidden="true" localSheetId="0" name="_xlnm._FilterDatabase" vbProcedure="false">'Índice del dossier'!$A$14:$J$67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<sst xmlns="http://schemas.openxmlformats.org/spreadsheetml/2006/main" count="260" uniqueCount="130">
  <si>
    <t xml:space="preserve">Índice y control del dossier de calidad</t>
  </si>
  <si>
    <t xml:space="preserve">Edificación de concreto armado · Plantilla para constructoras en Perú</t>
  </si>
  <si>
    <t xml:space="preserve">Obra</t>
  </si>
  <si>
    <t xml:space="preserve">Contrato N.°</t>
  </si>
  <si>
    <t xml:space="preserve">Cliente o entidad</t>
  </si>
  <si>
    <t xml:space="preserve">Fecha de inicio</t>
  </si>
  <si>
    <t xml:space="preserve">Supervisor de obra</t>
  </si>
  <si>
    <t xml:space="preserve">Fecha de corte</t>
  </si>
  <si>
    <t xml:space="preserve">Ingeniero de calidad</t>
  </si>
  <si>
    <t xml:space="preserve">Residente de obra</t>
  </si>
  <si>
    <t xml:space="preserve">Avance del dossier</t>
  </si>
  <si>
    <t xml:space="preserve">Documentos</t>
  </si>
  <si>
    <t xml:space="preserve">Archivados</t>
  </si>
  <si>
    <t xml:space="preserve">Recibidos</t>
  </si>
  <si>
    <t xml:space="preserve">Observados</t>
  </si>
  <si>
    <t xml:space="preserve">Pendientes</t>
  </si>
  <si>
    <t xml:space="preserve">No aplica</t>
  </si>
  <si>
    <t xml:space="preserve">% de avance</t>
  </si>
  <si>
    <t xml:space="preserve">"Archivado" cuenta como avance. Los documentos N.A. no se cuentan.</t>
  </si>
  <si>
    <t xml:space="preserve">N.°</t>
  </si>
  <si>
    <t xml:space="preserve">Sección del dossier</t>
  </si>
  <si>
    <t xml:space="preserve">Documento</t>
  </si>
  <si>
    <t xml:space="preserve">Tipo</t>
  </si>
  <si>
    <t xml:space="preserve">Código o N.°</t>
  </si>
  <si>
    <t xml:space="preserve">Fecha</t>
  </si>
  <si>
    <t xml:space="preserve">Estado</t>
  </si>
  <si>
    <t xml:space="preserve">Responsable</t>
  </si>
  <si>
    <t xml:space="preserve">Ubicación del archivo</t>
  </si>
  <si>
    <t xml:space="preserve">Observaciones</t>
  </si>
  <si>
    <t xml:space="preserve">1. PLAN DE CALIDAD Y ORGANIZACIÓN</t>
  </si>
  <si>
    <t xml:space="preserve">1. Plan de calidad y organización</t>
  </si>
  <si>
    <t xml:space="preserve">Plan de calidad aprobado</t>
  </si>
  <si>
    <t xml:space="preserve">Gestión</t>
  </si>
  <si>
    <t xml:space="preserve">Pendiente</t>
  </si>
  <si>
    <t xml:space="preserve">Organigrama y funciones del área de calidad</t>
  </si>
  <si>
    <t xml:space="preserve">Procedimientos de trabajo</t>
  </si>
  <si>
    <t xml:space="preserve">Certificados de calibración de equipos</t>
  </si>
  <si>
    <t xml:space="preserve">2.1 MOVIMIENTO DE TIERRAS Y RELLENOS</t>
  </si>
  <si>
    <t xml:space="preserve">2.1 Movimiento de tierras y rellenos</t>
  </si>
  <si>
    <t xml:space="preserve">Protocolos de trazo, nivel y replanteo</t>
  </si>
  <si>
    <t xml:space="preserve">Protocolo</t>
  </si>
  <si>
    <t xml:space="preserve">Protocolos de excavación</t>
  </si>
  <si>
    <t xml:space="preserve">Ensayos Proctor modificado</t>
  </si>
  <si>
    <t xml:space="preserve">Ensayo</t>
  </si>
  <si>
    <t xml:space="preserve">Ensayos de densidad de campo</t>
  </si>
  <si>
    <t xml:space="preserve">2.2 CIMENTACIONES</t>
  </si>
  <si>
    <t xml:space="preserve">2.2 Cimentaciones</t>
  </si>
  <si>
    <t xml:space="preserve">Protocolos de acero</t>
  </si>
  <si>
    <t xml:space="preserve">Protocolos de encofrado</t>
  </si>
  <si>
    <t xml:space="preserve">Protocolos de vaciado</t>
  </si>
  <si>
    <t xml:space="preserve">2.3 ELEMENTOS VERTICALES (COLUMNAS Y PLACAS)</t>
  </si>
  <si>
    <t xml:space="preserve">2.3 Elementos verticales (columnas y placas)</t>
  </si>
  <si>
    <t xml:space="preserve">2.4 VIGAS Y LOSAS, POR PISO</t>
  </si>
  <si>
    <t xml:space="preserve">2.4 Vigas y losas, por piso</t>
  </si>
  <si>
    <t xml:space="preserve">Protocolos de desencofrado</t>
  </si>
  <si>
    <t xml:space="preserve">2.5 ENSAYOS DE CONCRETO</t>
  </si>
  <si>
    <t xml:space="preserve">2.5 Ensayos de concreto</t>
  </si>
  <si>
    <t xml:space="preserve">Resultados de resistencia a la compresión de probetas</t>
  </si>
  <si>
    <t xml:space="preserve">Registro de asentamiento por vaciado</t>
  </si>
  <si>
    <t xml:space="preserve">2.6 CERTIFICADOS DE ACERO Y CONCRETO PREMEZCLADO</t>
  </si>
  <si>
    <t xml:space="preserve">2.6 Certificados de acero y concreto premezclado</t>
  </si>
  <si>
    <t xml:space="preserve">Certificados de calidad del acero por lote</t>
  </si>
  <si>
    <t xml:space="preserve">Certificado</t>
  </si>
  <si>
    <t xml:space="preserve">Guías y certificados del concreto premezclado</t>
  </si>
  <si>
    <t xml:space="preserve">Certificados del cemento</t>
  </si>
  <si>
    <t xml:space="preserve">3.1 ALBAÑILERÍA</t>
  </si>
  <si>
    <t xml:space="preserve">3.1 Albañilería</t>
  </si>
  <si>
    <t xml:space="preserve">Certificados y fichas técnicas de ladrillos</t>
  </si>
  <si>
    <t xml:space="preserve">Protocolos de albañilería</t>
  </si>
  <si>
    <t xml:space="preserve">3.2 TARRAJEOS Y PISOS</t>
  </si>
  <si>
    <t xml:space="preserve">3.2 Tarrajeos y pisos</t>
  </si>
  <si>
    <t xml:space="preserve">Protocolos de tarrajeo</t>
  </si>
  <si>
    <t xml:space="preserve">Protocolos de pisos</t>
  </si>
  <si>
    <t xml:space="preserve">3.3 CARPINTERÍA Y ACABADOS</t>
  </si>
  <si>
    <t xml:space="preserve">3.3 Carpintería y acabados</t>
  </si>
  <si>
    <t xml:space="preserve">Protocolos de carpintería</t>
  </si>
  <si>
    <t xml:space="preserve">Fichas técnicas de acabados</t>
  </si>
  <si>
    <t xml:space="preserve">Ficha técnica</t>
  </si>
  <si>
    <t xml:space="preserve">4. INSTALACIONES SANITARIAS</t>
  </si>
  <si>
    <t xml:space="preserve">4. Instalaciones sanitarias</t>
  </si>
  <si>
    <t xml:space="preserve">Pruebas hidráulicas de redes de agua y desagüe</t>
  </si>
  <si>
    <t xml:space="preserve">Certificados de tuberías y accesorios</t>
  </si>
  <si>
    <t xml:space="preserve">5. INSTALACIONES ELÉCTRICAS</t>
  </si>
  <si>
    <t xml:space="preserve">5. Instalaciones eléctricas</t>
  </si>
  <si>
    <t xml:space="preserve">Pruebas de continuidad y aislamiento</t>
  </si>
  <si>
    <t xml:space="preserve">Certificados de cables y tableros</t>
  </si>
  <si>
    <t xml:space="preserve">6. REGISTRO DE OBSERVACIONES Y CIERRES</t>
  </si>
  <si>
    <t xml:space="preserve">6. Registro de observaciones y cierres</t>
  </si>
  <si>
    <t xml:space="preserve">Registro de observaciones</t>
  </si>
  <si>
    <t xml:space="preserve">Registro</t>
  </si>
  <si>
    <t xml:space="preserve">Evidencias de cierre de observaciones</t>
  </si>
  <si>
    <t xml:space="preserve">7. PLANOS DE REPLANTEO, FICHAS TÉCNICAS Y GARANTÍAS</t>
  </si>
  <si>
    <t xml:space="preserve">7. Planos de replanteo, fichas técnicas y garantías</t>
  </si>
  <si>
    <t xml:space="preserve">Planos de replanteo (as built)</t>
  </si>
  <si>
    <t xml:space="preserve">Plano</t>
  </si>
  <si>
    <t xml:space="preserve">Fichas técnicas de equipos</t>
  </si>
  <si>
    <t xml:space="preserve">Garantías de equipos</t>
  </si>
  <si>
    <t xml:space="preserve">Garantía</t>
  </si>
  <si>
    <t xml:space="preserve">Manuales de operación y mantenimiento</t>
  </si>
  <si>
    <t xml:space="preserve">Manual</t>
  </si>
  <si>
    <t xml:space="preserve">Índice orientativo para una edificación de concreto armado (Norma GE.030, artículo 17: expediente final de calidad). Añade o quita secciones según las especialidades de tu obra.</t>
  </si>
  <si>
    <t xml:space="preserve">Trowel · Software de gestión de obra · trowelapp.com/pe</t>
  </si>
  <si>
    <t xml:space="preserve">Avance por sección</t>
  </si>
  <si>
    <t xml:space="preserve">Sección</t>
  </si>
  <si>
    <t xml:space="preserve">% avance</t>
  </si>
  <si>
    <t xml:space="preserve">Total</t>
  </si>
  <si>
    <t xml:space="preserve">Se actualiza solo a partir de la columna Estado de la hoja Índice del dossier.</t>
  </si>
  <si>
    <t xml:space="preserve">Cómo usar el índice del dossier</t>
  </si>
  <si>
    <t xml:space="preserve">Leyenda</t>
  </si>
  <si>
    <t xml:space="preserve">Celdas celestes</t>
  </si>
  <si>
    <t xml:space="preserve">Datos de la obra que llenas tú: obra, cliente, supervisor, contrato, fechas y responsables.</t>
  </si>
  <si>
    <t xml:space="preserve">Columna Estado</t>
  </si>
  <si>
    <t xml:space="preserve">Pendiente (naranja), Recibido (azul), Observado (rojo), Archivado (verde) o N.A. (gris). Solo "Archivado" cuenta como avance.</t>
  </si>
  <si>
    <t xml:space="preserve">Segunda hoja: se calcula sola y muestra qué secciones van atrasadas.</t>
  </si>
  <si>
    <t xml:space="preserve">Pasos</t>
  </si>
  <si>
    <t xml:space="preserve">1. El primer día de obra</t>
  </si>
  <si>
    <t xml:space="preserve">Ajusta las secciones a las especialidades de tu obra y borra o marca N.A. lo que no aplica.</t>
  </si>
  <si>
    <t xml:space="preserve">2. Cada vez que liberas una partida</t>
  </si>
  <si>
    <t xml:space="preserve">Registra el protocolo o ensayo con su código, fecha y ubicación del archivo, y cámbialo a Archivado.</t>
  </si>
  <si>
    <t xml:space="preserve">3. Cada mes, con la valorización</t>
  </si>
  <si>
    <t xml:space="preserve">Revisa el % de avance: si una partida está valorizada, sus documentos deberían estar archivados.</t>
  </si>
  <si>
    <t xml:space="preserve">4. Antes de la recepción</t>
  </si>
  <si>
    <t xml:space="preserve">Cierra los documentos observados y verifica que no queden pendientes.</t>
  </si>
  <si>
    <t xml:space="preserve">Ejemplo de una fila llenada</t>
  </si>
  <si>
    <t xml:space="preserve">AC-045 a AC-052 (losa piso 4)</t>
  </si>
  <si>
    <t xml:space="preserve">15/03/2027</t>
  </si>
  <si>
    <t xml:space="preserve">Archivado</t>
  </si>
  <si>
    <t xml:space="preserve">Dossier / 2 Estructuras / 2.4 Losas / Piso 4</t>
  </si>
  <si>
    <t xml:space="preserve">AC-047 con observación de traslape cerrada el mismo día</t>
  </si>
  <si>
    <t xml:space="preserve">¿Quieres tener la documentación de calidad de tus obras ordenada desde el primer día? Agenda una demo de Trowel →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</si>
</sst>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dd/mm/yyyy"/>
    <numFmt numFmtId="166" formatCode="General"/>
    <numFmt numFmtId="167" formatCode="0%"/>
  </numFmts>
  <fonts count="2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FFFFFF"/>
      <name val="Arial"/>
      <family val="0"/>
      <charset val="1"/>
    </font>
    <font>
      <sz val="10"/>
      <color rgb="FFBCD6F3"/>
      <name val="Arial"/>
      <family val="0"/>
      <charset val="1"/>
    </font>
    <font>
      <b val="true"/>
      <sz val="9"/>
      <color rgb="FF003D7A"/>
      <name val="Arial"/>
      <family val="0"/>
      <charset val="1"/>
    </font>
    <font>
      <sz val="10"/>
      <color rgb="FF15202E"/>
      <name val="Arial"/>
      <family val="0"/>
      <charset val="1"/>
    </font>
    <font>
      <b val="true"/>
      <sz val="11"/>
      <color rgb="FF022B55"/>
      <name val="Arial"/>
      <family val="0"/>
      <charset val="1"/>
    </font>
    <font>
      <b val="true"/>
      <sz val="8"/>
      <color rgb="FF5B6573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6"/>
      <color rgb="FF022B55"/>
      <name val="Arial"/>
      <family val="0"/>
      <charset val="1"/>
    </font>
    <font>
      <b val="true"/>
      <sz val="16"/>
      <color rgb="FF0A7D4D"/>
      <name val="Arial"/>
      <family val="0"/>
      <charset val="1"/>
    </font>
    <font>
      <b val="true"/>
      <sz val="16"/>
      <color rgb="FFB3261E"/>
      <name val="Arial"/>
      <family val="0"/>
      <charset val="1"/>
    </font>
    <font>
      <b val="true"/>
      <sz val="16"/>
      <color rgb="FFB46A00"/>
      <name val="Arial"/>
      <family val="0"/>
      <charset val="1"/>
    </font>
    <font>
      <b val="true"/>
      <sz val="16"/>
      <color rgb="FFFFFFFF"/>
      <name val="Arial"/>
      <family val="0"/>
      <charset val="1"/>
    </font>
    <font>
      <i val="true"/>
      <sz val="8"/>
      <color rgb="FF5B6573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5B6573"/>
      <name val="Arial"/>
      <family val="0"/>
      <charset val="1"/>
    </font>
    <font>
      <b val="true"/>
      <sz val="10"/>
      <color rgb="FF15202E"/>
      <name val="Arial"/>
      <family val="0"/>
      <charset val="1"/>
    </font>
    <font>
      <b val="true"/>
      <sz val="8"/>
      <color rgb="FF0051A2"/>
      <name val="Arial"/>
      <family val="0"/>
      <charset val="1"/>
    </font>
    <font>
      <b val="true"/>
      <sz val="10"/>
      <color rgb="FF022B55"/>
      <name val="Arial"/>
      <family val="0"/>
      <charset val="1"/>
    </font>
    <font>
      <b val="true"/>
      <sz val="10"/>
      <color rgb="FF003D7A"/>
      <name val="Arial"/>
      <family val="0"/>
      <charset val="1"/>
    </font>
    <font>
      <b val="true"/>
      <sz val="9"/>
      <color rgb="FF5B6573"/>
      <name val="Arial"/>
      <family val="0"/>
      <charset val="1"/>
    </font>
    <font>
      <b val="true"/>
      <sz val="10"/>
      <color rgb="FF0A7D4D"/>
      <name val="Arial"/>
      <family val="0"/>
      <charset val="1"/>
    </font>
    <font>
      <b val="true"/>
      <sz val="10"/>
      <color rgb="FF0051A2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0051A2"/>
        <bgColor rgb="FF003D7A"/>
      </patternFill>
    </fill>
    <fill>
      <patternFill patternType="solid">
        <fgColor rgb="FFEEF4FB"/>
        <bgColor rgb="FFE8F6EF"/>
      </patternFill>
    </fill>
    <fill>
      <patternFill patternType="solid">
        <fgColor rgb="FFB46A00"/>
        <bgColor rgb="FFFF6600"/>
      </patternFill>
    </fill>
    <fill>
      <patternFill patternType="solid">
        <fgColor rgb="FFF6F9FD"/>
        <bgColor rgb="FFEEF4FB"/>
      </patternFill>
    </fill>
    <fill>
      <patternFill patternType="solid">
        <fgColor rgb="FFE8F6EF"/>
        <bgColor rgb="FFEEF4FB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DBE3EE"/>
      </left>
      <right style="thin">
        <color rgb="FFDBE3EE"/>
      </right>
      <top style="thin">
        <color rgb="FFDBE3EE"/>
      </top>
      <bottom style="thin">
        <color rgb="FFDBE3EE"/>
      </bottom>
      <diagonal/>
    </border>
    <border diagonalUp="false" diagonalDown="false">
      <left/>
      <right/>
      <top style="medium">
        <color rgb="FF0051A2"/>
      </top>
      <bottom style="thin">
        <color rgb="FFDBE3EE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5" fillId="2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0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1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2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3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4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5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3" borderId="2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8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9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8" fillId="5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5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7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9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2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7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7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5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7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7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3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6" fontId="21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21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5" fillId="2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2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2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4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8">
    <dxf>
      <fill>
        <patternFill patternType="solid">
          <fgColor rgb="FF0051A2"/>
          <bgColor rgb="FF000000"/>
        </patternFill>
      </fill>
    </dxf>
    <dxf>
      <fill>
        <patternFill patternType="solid">
          <fgColor rgb="FFEEF4FB"/>
          <bgColor rgb="FF000000"/>
        </patternFill>
      </fill>
    </dxf>
    <dxf>
      <fill>
        <patternFill patternType="solid">
          <fgColor rgb="FFF6F9FD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3D7A"/>
          <bgColor rgb="FF000000"/>
        </patternFill>
      </fill>
    </dxf>
    <dxf>
      <fill>
        <patternFill patternType="solid">
          <fgColor rgb="FF15202E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5B6573"/>
          <bgColor rgb="FF000000"/>
        </patternFill>
      </fill>
    </dxf>
    <dxf>
      <fill>
        <patternFill patternType="solid">
          <fgColor rgb="FFFDF3E3"/>
          <bgColor rgb="FF000000"/>
        </patternFill>
      </fill>
    </dxf>
    <dxf>
      <fill>
        <patternFill patternType="solid">
          <fgColor rgb="FFB46A00"/>
          <bgColor rgb="FF000000"/>
        </patternFill>
      </fill>
    </dxf>
    <dxf>
      <font>
        <b val="1"/>
        <color rgb="FFFFFFFF"/>
      </font>
      <fill>
        <patternFill>
          <bgColor rgb="FFB3261E"/>
        </patternFill>
      </fill>
    </dxf>
    <dxf>
      <font>
        <b val="1"/>
        <color rgb="FFFFFFFF"/>
      </font>
      <fill>
        <patternFill>
          <bgColor rgb="FF0A7D4D"/>
        </patternFill>
      </fill>
    </dxf>
    <dxf>
      <font>
        <b val="1"/>
        <color rgb="FF0A7D4D"/>
      </font>
      <fill>
        <patternFill>
          <bgColor rgb="FFE8F6EF"/>
        </patternFill>
      </fill>
    </dxf>
    <dxf>
      <font>
        <b val="1"/>
        <color rgb="FF0051A2"/>
      </font>
      <fill>
        <patternFill>
          <bgColor rgb="FFEEF4FB"/>
        </patternFill>
      </fill>
    </dxf>
    <dxf>
      <font>
        <b val="1"/>
        <color rgb="FFB3261E"/>
      </font>
      <fill>
        <patternFill>
          <bgColor rgb="FFFBECEB"/>
        </patternFill>
      </fill>
    </dxf>
    <dxf>
      <font>
        <b val="1"/>
        <color rgb="FFB46A00"/>
      </font>
      <fill>
        <patternFill>
          <bgColor rgb="FFFDF3E3"/>
        </patternFill>
      </fill>
    </dxf>
    <dxf>
      <font>
        <b val="1"/>
        <color rgb="FF5B6573"/>
      </font>
      <fill>
        <patternFill>
          <bgColor rgb="FFE9EEF5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B46A00"/>
      <rgbColor rgb="FF800080"/>
      <rgbColor rgb="FF0A7D4D"/>
      <rgbColor rgb="FFDBE3EE"/>
      <rgbColor rgb="FF808080"/>
      <rgbColor rgb="FF9999FF"/>
      <rgbColor rgb="FF993366"/>
      <rgbColor rgb="FFFDF3E3"/>
      <rgbColor rgb="FFE8F6EF"/>
      <rgbColor rgb="FF660066"/>
      <rgbColor rgb="FFFF8080"/>
      <rgbColor rgb="FF0051A2"/>
      <rgbColor rgb="FFBCD6F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EF4FB"/>
      <rgbColor rgb="FFE9EEF5"/>
      <rgbColor rgb="FFFBECEB"/>
      <rgbColor rgb="FF99CCFF"/>
      <rgbColor rgb="FFFF99CC"/>
      <rgbColor rgb="FFCC99FF"/>
      <rgbColor rgb="FFF6F9FD"/>
      <rgbColor rgb="FF3366FF"/>
      <rgbColor rgb="FF33CCCC"/>
      <rgbColor rgb="FF99CC00"/>
      <rgbColor rgb="FFFFCC00"/>
      <rgbColor rgb="FFFF9900"/>
      <rgbColor rgb="FFFF6600"/>
      <rgbColor rgb="FF5B6573"/>
      <rgbColor rgb="FF969696"/>
      <rgbColor rgb="FF022B55"/>
      <rgbColor rgb="FF339966"/>
      <rgbColor rgb="FF003300"/>
      <rgbColor rgb="FF333300"/>
      <rgbColor rgb="FFB3261E"/>
      <rgbColor rgb="FF993366"/>
      <rgbColor rgb="FF003D7A"/>
      <rgbColor rgb="FF15202E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</xdr:col>
      <xdr:colOff>1182600</xdr:colOff>
      <xdr:row>2</xdr:row>
      <xdr:rowOff>56520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0" y="0"/>
          <a:ext cx="1676160" cy="6091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0</xdr:row>
      <xdr:rowOff>0</xdr:rowOff>
    </xdr:from>
    <xdr:to>
      <xdr:col>1</xdr:col>
      <xdr:colOff>1047240</xdr:colOff>
      <xdr:row>0</xdr:row>
      <xdr:rowOff>380520</xdr:rowOff>
    </xdr:to>
    <xdr:pic>
      <xdr:nvPicPr>
        <xdr:cNvPr id="1" name="Image 1" descr="Picture"/>
        <xdr:cNvPicPr/>
      </xdr:nvPicPr>
      <xdr:blipFill>
        <a:blip r:embed="rId1"/>
        <a:stretch/>
      </xdr:blipFill>
      <xdr:spPr>
        <a:xfrm>
          <a:off x="211320" y="0"/>
          <a:ext cx="1047240" cy="3805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0</xdr:row>
      <xdr:rowOff>0</xdr:rowOff>
    </xdr:from>
    <xdr:to>
      <xdr:col>1</xdr:col>
      <xdr:colOff>1047240</xdr:colOff>
      <xdr:row>0</xdr:row>
      <xdr:rowOff>380520</xdr:rowOff>
    </xdr:to>
    <xdr:pic>
      <xdr:nvPicPr>
        <xdr:cNvPr id="2" name="Image 1" descr="Picture"/>
        <xdr:cNvPicPr/>
      </xdr:nvPicPr>
      <xdr:blipFill>
        <a:blip r:embed="rId1"/>
        <a:stretch/>
      </xdr:blipFill>
      <xdr:spPr>
        <a:xfrm>
          <a:off x="281880" y="0"/>
          <a:ext cx="1047240" cy="38052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trowelapp.com/pe/agendar-demo/" TargetMode="External"/><Relationship Id="rId2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hyperlink" Target="https://trowelapp.com/pe/agendar-demo/" TargetMode="External"/><Relationship Id="rId2" Type="http://schemas.openxmlformats.org/officeDocument/2006/relationships/drawing" Target="../drawings/drawing3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7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4" topLeftCell="A1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7"/>
    <col collapsed="false" customWidth="true" hidden="false" outlineLevel="0" max="2" min="2" style="0" width="36"/>
    <col collapsed="false" customWidth="true" hidden="false" outlineLevel="0" max="3" min="3" style="0" width="44"/>
    <col collapsed="false" customWidth="true" hidden="false" outlineLevel="0" max="4" min="4" style="0" width="14"/>
    <col collapsed="false" customWidth="true" hidden="false" outlineLevel="0" max="5" min="5" style="0" width="16"/>
    <col collapsed="false" customWidth="true" hidden="false" outlineLevel="0" max="6" min="6" style="0" width="13"/>
    <col collapsed="false" customWidth="true" hidden="false" outlineLevel="0" max="7" min="7" style="0" width="15"/>
    <col collapsed="false" customWidth="true" hidden="false" outlineLevel="0" max="8" min="8" style="0" width="20"/>
    <col collapsed="false" customWidth="true" hidden="false" outlineLevel="0" max="9" min="9" style="0" width="28"/>
    <col collapsed="false" customWidth="true" hidden="false" outlineLevel="0" max="10" min="10" style="0" width="30"/>
  </cols>
  <sheetData>
    <row r="1" customFormat="false" ht="21.75" hidden="false" customHeight="true" outlineLevel="0" collapsed="false">
      <c r="A1" s="1"/>
      <c r="B1" s="1"/>
      <c r="C1" s="1"/>
      <c r="D1" s="2" t="s">
        <v>0</v>
      </c>
      <c r="E1" s="2"/>
      <c r="F1" s="2"/>
      <c r="G1" s="2"/>
      <c r="H1" s="2"/>
      <c r="I1" s="2"/>
      <c r="J1" s="2"/>
    </row>
    <row r="2" customFormat="false" ht="21.75" hidden="false" customHeight="true" outlineLevel="0" collapsed="false">
      <c r="A2" s="1"/>
      <c r="B2" s="1"/>
      <c r="C2" s="1"/>
      <c r="D2" s="2"/>
      <c r="E2" s="2"/>
      <c r="F2" s="2"/>
      <c r="G2" s="2"/>
      <c r="H2" s="2"/>
      <c r="I2" s="2"/>
      <c r="J2" s="2"/>
    </row>
    <row r="3" customFormat="false" ht="21.75" hidden="false" customHeight="true" outlineLevel="0" collapsed="false">
      <c r="A3" s="1"/>
      <c r="B3" s="1"/>
      <c r="C3" s="1"/>
      <c r="D3" s="3" t="s">
        <v>1</v>
      </c>
      <c r="E3" s="3"/>
      <c r="F3" s="3"/>
      <c r="G3" s="3"/>
      <c r="H3" s="3"/>
      <c r="I3" s="3"/>
      <c r="J3" s="3"/>
    </row>
    <row r="4" customFormat="false" ht="9.75" hidden="false" customHeight="true" outlineLevel="0" collapsed="false"/>
    <row r="5" customFormat="false" ht="19.5" hidden="false" customHeight="true" outlineLevel="0" collapsed="false">
      <c r="B5" s="4" t="s">
        <v>2</v>
      </c>
      <c r="C5" s="5"/>
      <c r="D5" s="5"/>
      <c r="E5" s="5"/>
      <c r="G5" s="4" t="s">
        <v>3</v>
      </c>
      <c r="H5" s="5"/>
      <c r="I5" s="5"/>
      <c r="J5" s="5"/>
    </row>
    <row r="6" customFormat="false" ht="19.5" hidden="false" customHeight="true" outlineLevel="0" collapsed="false">
      <c r="B6" s="4" t="s">
        <v>4</v>
      </c>
      <c r="C6" s="5"/>
      <c r="D6" s="5"/>
      <c r="E6" s="5"/>
      <c r="G6" s="4" t="s">
        <v>5</v>
      </c>
      <c r="H6" s="6"/>
      <c r="I6" s="6"/>
      <c r="J6" s="6"/>
    </row>
    <row r="7" customFormat="false" ht="19.5" hidden="false" customHeight="true" outlineLevel="0" collapsed="false">
      <c r="B7" s="4" t="s">
        <v>6</v>
      </c>
      <c r="C7" s="5"/>
      <c r="D7" s="5"/>
      <c r="E7" s="5"/>
      <c r="G7" s="4" t="s">
        <v>7</v>
      </c>
      <c r="H7" s="6"/>
      <c r="I7" s="6"/>
      <c r="J7" s="6"/>
    </row>
    <row r="8" customFormat="false" ht="19.5" hidden="false" customHeight="true" outlineLevel="0" collapsed="false">
      <c r="B8" s="4" t="s">
        <v>8</v>
      </c>
      <c r="C8" s="5"/>
      <c r="D8" s="5"/>
      <c r="E8" s="5"/>
      <c r="G8" s="4" t="s">
        <v>9</v>
      </c>
      <c r="H8" s="5"/>
      <c r="I8" s="5"/>
      <c r="J8" s="5"/>
    </row>
    <row r="9" customFormat="false" ht="9.75" hidden="false" customHeight="true" outlineLevel="0" collapsed="false"/>
    <row r="10" customFormat="false" ht="15" hidden="false" customHeight="false" outlineLevel="0" collapsed="false">
      <c r="B10" s="7" t="s">
        <v>10</v>
      </c>
      <c r="C10" s="8" t="s">
        <v>11</v>
      </c>
      <c r="D10" s="8" t="s">
        <v>12</v>
      </c>
      <c r="E10" s="8" t="s">
        <v>13</v>
      </c>
      <c r="F10" s="8" t="s">
        <v>14</v>
      </c>
      <c r="G10" s="8" t="s">
        <v>15</v>
      </c>
      <c r="H10" s="8" t="s">
        <v>16</v>
      </c>
      <c r="I10" s="8" t="s">
        <v>17</v>
      </c>
    </row>
    <row r="11" customFormat="false" ht="33.75" hidden="false" customHeight="true" outlineLevel="0" collapsed="false">
      <c r="B11" s="9" t="str">
        <f aca="false">IF(F11&gt;0,"HAY OBSERVACIONES",IF(I11=1,"DOSSIER COMPLETO","EN PROCESO"))</f>
        <v>EN PROCESO</v>
      </c>
      <c r="C11" s="10" t="n">
        <f aca="false">COUNT($A$15:$A$67)</f>
        <v>39</v>
      </c>
      <c r="D11" s="11" t="n">
        <f aca="false">COUNTIF($G$15:$G$67,"Archivado")</f>
        <v>0</v>
      </c>
      <c r="E11" s="10" t="n">
        <f aca="false">COUNTIF($G$15:$G$67,"Recibido")</f>
        <v>0</v>
      </c>
      <c r="F11" s="12" t="n">
        <f aca="false">COUNTIF($G$15:$G$67,"Observado")</f>
        <v>0</v>
      </c>
      <c r="G11" s="13" t="n">
        <f aca="false">COUNTIF($G$15:$G$67,"Pendiente")</f>
        <v>39</v>
      </c>
      <c r="H11" s="10" t="n">
        <f aca="false">COUNTIF($G$15:$G$67,"N.A.")</f>
        <v>0</v>
      </c>
      <c r="I11" s="14" t="n">
        <f aca="false">IF((C11-H11)=0,0,D11/(C11-H11))</f>
        <v>0</v>
      </c>
    </row>
    <row r="12" customFormat="false" ht="15" hidden="false" customHeight="false" outlineLevel="0" collapsed="false">
      <c r="B12" s="15" t="s">
        <v>18</v>
      </c>
    </row>
    <row r="13" customFormat="false" ht="7.5" hidden="false" customHeight="true" outlineLevel="0" collapsed="false"/>
    <row r="14" customFormat="false" ht="25.5" hidden="false" customHeight="true" outlineLevel="0" collapsed="false">
      <c r="A14" s="16" t="s">
        <v>19</v>
      </c>
      <c r="B14" s="17" t="s">
        <v>20</v>
      </c>
      <c r="C14" s="17" t="s">
        <v>21</v>
      </c>
      <c r="D14" s="17" t="s">
        <v>22</v>
      </c>
      <c r="E14" s="17" t="s">
        <v>23</v>
      </c>
      <c r="F14" s="16" t="s">
        <v>24</v>
      </c>
      <c r="G14" s="16" t="s">
        <v>25</v>
      </c>
      <c r="H14" s="17" t="s">
        <v>26</v>
      </c>
      <c r="I14" s="17" t="s">
        <v>27</v>
      </c>
      <c r="J14" s="17" t="s">
        <v>28</v>
      </c>
    </row>
    <row r="15" customFormat="false" ht="19.5" hidden="false" customHeight="true" outlineLevel="0" collapsed="false">
      <c r="A15" s="18" t="s">
        <v>29</v>
      </c>
      <c r="B15" s="18"/>
      <c r="C15" s="18"/>
      <c r="D15" s="18"/>
      <c r="E15" s="18"/>
      <c r="F15" s="18"/>
      <c r="G15" s="18"/>
      <c r="H15" s="18"/>
      <c r="I15" s="18"/>
      <c r="J15" s="18"/>
    </row>
    <row r="16" customFormat="false" ht="24" hidden="false" customHeight="true" outlineLevel="0" collapsed="false">
      <c r="A16" s="19" t="n">
        <v>1</v>
      </c>
      <c r="B16" s="20" t="s">
        <v>30</v>
      </c>
      <c r="C16" s="21" t="s">
        <v>31</v>
      </c>
      <c r="D16" s="20" t="s">
        <v>32</v>
      </c>
      <c r="E16" s="21"/>
      <c r="F16" s="22"/>
      <c r="G16" s="23" t="s">
        <v>33</v>
      </c>
      <c r="H16" s="21"/>
      <c r="I16" s="21"/>
      <c r="J16" s="21"/>
    </row>
    <row r="17" customFormat="false" ht="24" hidden="false" customHeight="true" outlineLevel="0" collapsed="false">
      <c r="A17" s="24" t="n">
        <v>2</v>
      </c>
      <c r="B17" s="25" t="s">
        <v>30</v>
      </c>
      <c r="C17" s="26" t="s">
        <v>34</v>
      </c>
      <c r="D17" s="25" t="s">
        <v>32</v>
      </c>
      <c r="E17" s="26"/>
      <c r="F17" s="27"/>
      <c r="G17" s="28" t="s">
        <v>33</v>
      </c>
      <c r="H17" s="26"/>
      <c r="I17" s="26"/>
      <c r="J17" s="26"/>
    </row>
    <row r="18" customFormat="false" ht="24" hidden="false" customHeight="true" outlineLevel="0" collapsed="false">
      <c r="A18" s="19" t="n">
        <v>3</v>
      </c>
      <c r="B18" s="20" t="s">
        <v>30</v>
      </c>
      <c r="C18" s="21" t="s">
        <v>35</v>
      </c>
      <c r="D18" s="20" t="s">
        <v>32</v>
      </c>
      <c r="E18" s="21"/>
      <c r="F18" s="22"/>
      <c r="G18" s="23" t="s">
        <v>33</v>
      </c>
      <c r="H18" s="21"/>
      <c r="I18" s="21"/>
      <c r="J18" s="21"/>
    </row>
    <row r="19" customFormat="false" ht="24" hidden="false" customHeight="true" outlineLevel="0" collapsed="false">
      <c r="A19" s="24" t="n">
        <v>4</v>
      </c>
      <c r="B19" s="25" t="s">
        <v>30</v>
      </c>
      <c r="C19" s="26" t="s">
        <v>36</v>
      </c>
      <c r="D19" s="25" t="s">
        <v>32</v>
      </c>
      <c r="E19" s="26"/>
      <c r="F19" s="27"/>
      <c r="G19" s="28" t="s">
        <v>33</v>
      </c>
      <c r="H19" s="26"/>
      <c r="I19" s="26"/>
      <c r="J19" s="26"/>
    </row>
    <row r="20" customFormat="false" ht="19.5" hidden="false" customHeight="true" outlineLevel="0" collapsed="false">
      <c r="A20" s="18" t="s">
        <v>37</v>
      </c>
      <c r="B20" s="18"/>
      <c r="C20" s="18"/>
      <c r="D20" s="18"/>
      <c r="E20" s="18"/>
      <c r="F20" s="18"/>
      <c r="G20" s="18"/>
      <c r="H20" s="18"/>
      <c r="I20" s="18"/>
      <c r="J20" s="18"/>
    </row>
    <row r="21" customFormat="false" ht="24" hidden="false" customHeight="true" outlineLevel="0" collapsed="false">
      <c r="A21" s="19" t="n">
        <v>5</v>
      </c>
      <c r="B21" s="20" t="s">
        <v>38</v>
      </c>
      <c r="C21" s="21" t="s">
        <v>39</v>
      </c>
      <c r="D21" s="20" t="s">
        <v>40</v>
      </c>
      <c r="E21" s="21"/>
      <c r="F21" s="22"/>
      <c r="G21" s="23" t="s">
        <v>33</v>
      </c>
      <c r="H21" s="21"/>
      <c r="I21" s="21"/>
      <c r="J21" s="21"/>
    </row>
    <row r="22" customFormat="false" ht="24" hidden="false" customHeight="true" outlineLevel="0" collapsed="false">
      <c r="A22" s="24" t="n">
        <v>6</v>
      </c>
      <c r="B22" s="25" t="s">
        <v>38</v>
      </c>
      <c r="C22" s="26" t="s">
        <v>41</v>
      </c>
      <c r="D22" s="25" t="s">
        <v>40</v>
      </c>
      <c r="E22" s="26"/>
      <c r="F22" s="27"/>
      <c r="G22" s="28" t="s">
        <v>33</v>
      </c>
      <c r="H22" s="26"/>
      <c r="I22" s="26"/>
      <c r="J22" s="26"/>
    </row>
    <row r="23" customFormat="false" ht="24" hidden="false" customHeight="true" outlineLevel="0" collapsed="false">
      <c r="A23" s="19" t="n">
        <v>7</v>
      </c>
      <c r="B23" s="20" t="s">
        <v>38</v>
      </c>
      <c r="C23" s="21" t="s">
        <v>42</v>
      </c>
      <c r="D23" s="20" t="s">
        <v>43</v>
      </c>
      <c r="E23" s="21"/>
      <c r="F23" s="22"/>
      <c r="G23" s="23" t="s">
        <v>33</v>
      </c>
      <c r="H23" s="21"/>
      <c r="I23" s="21"/>
      <c r="J23" s="21"/>
    </row>
    <row r="24" customFormat="false" ht="24" hidden="false" customHeight="true" outlineLevel="0" collapsed="false">
      <c r="A24" s="24" t="n">
        <v>8</v>
      </c>
      <c r="B24" s="25" t="s">
        <v>38</v>
      </c>
      <c r="C24" s="26" t="s">
        <v>44</v>
      </c>
      <c r="D24" s="25" t="s">
        <v>43</v>
      </c>
      <c r="E24" s="26"/>
      <c r="F24" s="27"/>
      <c r="G24" s="28" t="s">
        <v>33</v>
      </c>
      <c r="H24" s="26"/>
      <c r="I24" s="26"/>
      <c r="J24" s="26"/>
    </row>
    <row r="25" customFormat="false" ht="19.5" hidden="false" customHeight="true" outlineLevel="0" collapsed="false">
      <c r="A25" s="18" t="s">
        <v>45</v>
      </c>
      <c r="B25" s="18"/>
      <c r="C25" s="18"/>
      <c r="D25" s="18"/>
      <c r="E25" s="18"/>
      <c r="F25" s="18"/>
      <c r="G25" s="18"/>
      <c r="H25" s="18"/>
      <c r="I25" s="18"/>
      <c r="J25" s="18"/>
    </row>
    <row r="26" customFormat="false" ht="24" hidden="false" customHeight="true" outlineLevel="0" collapsed="false">
      <c r="A26" s="19" t="n">
        <v>9</v>
      </c>
      <c r="B26" s="20" t="s">
        <v>46</v>
      </c>
      <c r="C26" s="21" t="s">
        <v>47</v>
      </c>
      <c r="D26" s="20" t="s">
        <v>40</v>
      </c>
      <c r="E26" s="21"/>
      <c r="F26" s="22"/>
      <c r="G26" s="23" t="s">
        <v>33</v>
      </c>
      <c r="H26" s="21"/>
      <c r="I26" s="21"/>
      <c r="J26" s="21"/>
    </row>
    <row r="27" customFormat="false" ht="24" hidden="false" customHeight="true" outlineLevel="0" collapsed="false">
      <c r="A27" s="24" t="n">
        <v>10</v>
      </c>
      <c r="B27" s="25" t="s">
        <v>46</v>
      </c>
      <c r="C27" s="26" t="s">
        <v>48</v>
      </c>
      <c r="D27" s="25" t="s">
        <v>40</v>
      </c>
      <c r="E27" s="26"/>
      <c r="F27" s="27"/>
      <c r="G27" s="28" t="s">
        <v>33</v>
      </c>
      <c r="H27" s="26"/>
      <c r="I27" s="26"/>
      <c r="J27" s="26"/>
    </row>
    <row r="28" customFormat="false" ht="24" hidden="false" customHeight="true" outlineLevel="0" collapsed="false">
      <c r="A28" s="19" t="n">
        <v>11</v>
      </c>
      <c r="B28" s="20" t="s">
        <v>46</v>
      </c>
      <c r="C28" s="21" t="s">
        <v>49</v>
      </c>
      <c r="D28" s="20" t="s">
        <v>40</v>
      </c>
      <c r="E28" s="21"/>
      <c r="F28" s="22"/>
      <c r="G28" s="23" t="s">
        <v>33</v>
      </c>
      <c r="H28" s="21"/>
      <c r="I28" s="21"/>
      <c r="J28" s="21"/>
    </row>
    <row r="29" customFormat="false" ht="19.5" hidden="false" customHeight="true" outlineLevel="0" collapsed="false">
      <c r="A29" s="18" t="s">
        <v>50</v>
      </c>
      <c r="B29" s="18"/>
      <c r="C29" s="18"/>
      <c r="D29" s="18"/>
      <c r="E29" s="18"/>
      <c r="F29" s="18"/>
      <c r="G29" s="18"/>
      <c r="H29" s="18"/>
      <c r="I29" s="18"/>
      <c r="J29" s="18"/>
    </row>
    <row r="30" customFormat="false" ht="24" hidden="false" customHeight="true" outlineLevel="0" collapsed="false">
      <c r="A30" s="19" t="n">
        <v>12</v>
      </c>
      <c r="B30" s="20" t="s">
        <v>51</v>
      </c>
      <c r="C30" s="21" t="s">
        <v>47</v>
      </c>
      <c r="D30" s="20" t="s">
        <v>40</v>
      </c>
      <c r="E30" s="21"/>
      <c r="F30" s="22"/>
      <c r="G30" s="23" t="s">
        <v>33</v>
      </c>
      <c r="H30" s="21"/>
      <c r="I30" s="21"/>
      <c r="J30" s="21"/>
    </row>
    <row r="31" customFormat="false" ht="24" hidden="false" customHeight="true" outlineLevel="0" collapsed="false">
      <c r="A31" s="24" t="n">
        <v>13</v>
      </c>
      <c r="B31" s="25" t="s">
        <v>51</v>
      </c>
      <c r="C31" s="26" t="s">
        <v>48</v>
      </c>
      <c r="D31" s="25" t="s">
        <v>40</v>
      </c>
      <c r="E31" s="26"/>
      <c r="F31" s="27"/>
      <c r="G31" s="28" t="s">
        <v>33</v>
      </c>
      <c r="H31" s="26"/>
      <c r="I31" s="26"/>
      <c r="J31" s="26"/>
    </row>
    <row r="32" customFormat="false" ht="24" hidden="false" customHeight="true" outlineLevel="0" collapsed="false">
      <c r="A32" s="19" t="n">
        <v>14</v>
      </c>
      <c r="B32" s="20" t="s">
        <v>51</v>
      </c>
      <c r="C32" s="21" t="s">
        <v>49</v>
      </c>
      <c r="D32" s="20" t="s">
        <v>40</v>
      </c>
      <c r="E32" s="21"/>
      <c r="F32" s="22"/>
      <c r="G32" s="23" t="s">
        <v>33</v>
      </c>
      <c r="H32" s="21"/>
      <c r="I32" s="21"/>
      <c r="J32" s="21"/>
    </row>
    <row r="33" customFormat="false" ht="19.5" hidden="false" customHeight="true" outlineLevel="0" collapsed="false">
      <c r="A33" s="18" t="s">
        <v>52</v>
      </c>
      <c r="B33" s="18"/>
      <c r="C33" s="18"/>
      <c r="D33" s="18"/>
      <c r="E33" s="18"/>
      <c r="F33" s="18"/>
      <c r="G33" s="18"/>
      <c r="H33" s="18"/>
      <c r="I33" s="18"/>
      <c r="J33" s="18"/>
    </row>
    <row r="34" customFormat="false" ht="24" hidden="false" customHeight="true" outlineLevel="0" collapsed="false">
      <c r="A34" s="19" t="n">
        <v>15</v>
      </c>
      <c r="B34" s="20" t="s">
        <v>53</v>
      </c>
      <c r="C34" s="21" t="s">
        <v>47</v>
      </c>
      <c r="D34" s="20" t="s">
        <v>40</v>
      </c>
      <c r="E34" s="21"/>
      <c r="F34" s="22"/>
      <c r="G34" s="23" t="s">
        <v>33</v>
      </c>
      <c r="H34" s="21"/>
      <c r="I34" s="21"/>
      <c r="J34" s="21"/>
    </row>
    <row r="35" customFormat="false" ht="24" hidden="false" customHeight="true" outlineLevel="0" collapsed="false">
      <c r="A35" s="24" t="n">
        <v>16</v>
      </c>
      <c r="B35" s="25" t="s">
        <v>53</v>
      </c>
      <c r="C35" s="26" t="s">
        <v>48</v>
      </c>
      <c r="D35" s="25" t="s">
        <v>40</v>
      </c>
      <c r="E35" s="26"/>
      <c r="F35" s="27"/>
      <c r="G35" s="28" t="s">
        <v>33</v>
      </c>
      <c r="H35" s="26"/>
      <c r="I35" s="26"/>
      <c r="J35" s="26"/>
    </row>
    <row r="36" customFormat="false" ht="24" hidden="false" customHeight="true" outlineLevel="0" collapsed="false">
      <c r="A36" s="19" t="n">
        <v>17</v>
      </c>
      <c r="B36" s="20" t="s">
        <v>53</v>
      </c>
      <c r="C36" s="21" t="s">
        <v>49</v>
      </c>
      <c r="D36" s="20" t="s">
        <v>40</v>
      </c>
      <c r="E36" s="21"/>
      <c r="F36" s="22"/>
      <c r="G36" s="23" t="s">
        <v>33</v>
      </c>
      <c r="H36" s="21"/>
      <c r="I36" s="21"/>
      <c r="J36" s="21"/>
    </row>
    <row r="37" customFormat="false" ht="24" hidden="false" customHeight="true" outlineLevel="0" collapsed="false">
      <c r="A37" s="24" t="n">
        <v>18</v>
      </c>
      <c r="B37" s="25" t="s">
        <v>53</v>
      </c>
      <c r="C37" s="26" t="s">
        <v>54</v>
      </c>
      <c r="D37" s="25" t="s">
        <v>40</v>
      </c>
      <c r="E37" s="26"/>
      <c r="F37" s="27"/>
      <c r="G37" s="28" t="s">
        <v>33</v>
      </c>
      <c r="H37" s="26"/>
      <c r="I37" s="26"/>
      <c r="J37" s="26"/>
    </row>
    <row r="38" customFormat="false" ht="19.5" hidden="false" customHeight="true" outlineLevel="0" collapsed="false">
      <c r="A38" s="18" t="s">
        <v>55</v>
      </c>
      <c r="B38" s="18"/>
      <c r="C38" s="18"/>
      <c r="D38" s="18"/>
      <c r="E38" s="18"/>
      <c r="F38" s="18"/>
      <c r="G38" s="18"/>
      <c r="H38" s="18"/>
      <c r="I38" s="18"/>
      <c r="J38" s="18"/>
    </row>
    <row r="39" customFormat="false" ht="24" hidden="false" customHeight="true" outlineLevel="0" collapsed="false">
      <c r="A39" s="19" t="n">
        <v>19</v>
      </c>
      <c r="B39" s="20" t="s">
        <v>56</v>
      </c>
      <c r="C39" s="21" t="s">
        <v>57</v>
      </c>
      <c r="D39" s="20" t="s">
        <v>43</v>
      </c>
      <c r="E39" s="21"/>
      <c r="F39" s="22"/>
      <c r="G39" s="23" t="s">
        <v>33</v>
      </c>
      <c r="H39" s="21"/>
      <c r="I39" s="21"/>
      <c r="J39" s="21"/>
    </row>
    <row r="40" customFormat="false" ht="24" hidden="false" customHeight="true" outlineLevel="0" collapsed="false">
      <c r="A40" s="24" t="n">
        <v>20</v>
      </c>
      <c r="B40" s="25" t="s">
        <v>56</v>
      </c>
      <c r="C40" s="26" t="s">
        <v>58</v>
      </c>
      <c r="D40" s="25" t="s">
        <v>43</v>
      </c>
      <c r="E40" s="26"/>
      <c r="F40" s="27"/>
      <c r="G40" s="28" t="s">
        <v>33</v>
      </c>
      <c r="H40" s="26"/>
      <c r="I40" s="26"/>
      <c r="J40" s="26"/>
    </row>
    <row r="41" customFormat="false" ht="19.5" hidden="false" customHeight="true" outlineLevel="0" collapsed="false">
      <c r="A41" s="18" t="s">
        <v>59</v>
      </c>
      <c r="B41" s="18"/>
      <c r="C41" s="18"/>
      <c r="D41" s="18"/>
      <c r="E41" s="18"/>
      <c r="F41" s="18"/>
      <c r="G41" s="18"/>
      <c r="H41" s="18"/>
      <c r="I41" s="18"/>
      <c r="J41" s="18"/>
    </row>
    <row r="42" customFormat="false" ht="24" hidden="false" customHeight="true" outlineLevel="0" collapsed="false">
      <c r="A42" s="19" t="n">
        <v>21</v>
      </c>
      <c r="B42" s="20" t="s">
        <v>60</v>
      </c>
      <c r="C42" s="21" t="s">
        <v>61</v>
      </c>
      <c r="D42" s="20" t="s">
        <v>62</v>
      </c>
      <c r="E42" s="21"/>
      <c r="F42" s="22"/>
      <c r="G42" s="23" t="s">
        <v>33</v>
      </c>
      <c r="H42" s="21"/>
      <c r="I42" s="21"/>
      <c r="J42" s="21"/>
    </row>
    <row r="43" customFormat="false" ht="24" hidden="false" customHeight="true" outlineLevel="0" collapsed="false">
      <c r="A43" s="24" t="n">
        <v>22</v>
      </c>
      <c r="B43" s="25" t="s">
        <v>60</v>
      </c>
      <c r="C43" s="26" t="s">
        <v>63</v>
      </c>
      <c r="D43" s="25" t="s">
        <v>62</v>
      </c>
      <c r="E43" s="26"/>
      <c r="F43" s="27"/>
      <c r="G43" s="28" t="s">
        <v>33</v>
      </c>
      <c r="H43" s="26"/>
      <c r="I43" s="26"/>
      <c r="J43" s="26"/>
    </row>
    <row r="44" customFormat="false" ht="24" hidden="false" customHeight="true" outlineLevel="0" collapsed="false">
      <c r="A44" s="19" t="n">
        <v>23</v>
      </c>
      <c r="B44" s="20" t="s">
        <v>60</v>
      </c>
      <c r="C44" s="21" t="s">
        <v>64</v>
      </c>
      <c r="D44" s="20" t="s">
        <v>62</v>
      </c>
      <c r="E44" s="21"/>
      <c r="F44" s="22"/>
      <c r="G44" s="23" t="s">
        <v>33</v>
      </c>
      <c r="H44" s="21"/>
      <c r="I44" s="21"/>
      <c r="J44" s="21"/>
    </row>
    <row r="45" customFormat="false" ht="19.5" hidden="false" customHeight="true" outlineLevel="0" collapsed="false">
      <c r="A45" s="18" t="s">
        <v>65</v>
      </c>
      <c r="B45" s="18"/>
      <c r="C45" s="18"/>
      <c r="D45" s="18"/>
      <c r="E45" s="18"/>
      <c r="F45" s="18"/>
      <c r="G45" s="18"/>
      <c r="H45" s="18"/>
      <c r="I45" s="18"/>
      <c r="J45" s="18"/>
    </row>
    <row r="46" customFormat="false" ht="24" hidden="false" customHeight="true" outlineLevel="0" collapsed="false">
      <c r="A46" s="19" t="n">
        <v>24</v>
      </c>
      <c r="B46" s="20" t="s">
        <v>66</v>
      </c>
      <c r="C46" s="21" t="s">
        <v>67</v>
      </c>
      <c r="D46" s="20" t="s">
        <v>62</v>
      </c>
      <c r="E46" s="21"/>
      <c r="F46" s="22"/>
      <c r="G46" s="23" t="s">
        <v>33</v>
      </c>
      <c r="H46" s="21"/>
      <c r="I46" s="21"/>
      <c r="J46" s="21"/>
    </row>
    <row r="47" customFormat="false" ht="24" hidden="false" customHeight="true" outlineLevel="0" collapsed="false">
      <c r="A47" s="24" t="n">
        <v>25</v>
      </c>
      <c r="B47" s="25" t="s">
        <v>66</v>
      </c>
      <c r="C47" s="26" t="s">
        <v>68</v>
      </c>
      <c r="D47" s="25" t="s">
        <v>40</v>
      </c>
      <c r="E47" s="26"/>
      <c r="F47" s="27"/>
      <c r="G47" s="28" t="s">
        <v>33</v>
      </c>
      <c r="H47" s="26"/>
      <c r="I47" s="26"/>
      <c r="J47" s="26"/>
    </row>
    <row r="48" customFormat="false" ht="19.5" hidden="false" customHeight="true" outlineLevel="0" collapsed="false">
      <c r="A48" s="18" t="s">
        <v>69</v>
      </c>
      <c r="B48" s="18"/>
      <c r="C48" s="18"/>
      <c r="D48" s="18"/>
      <c r="E48" s="18"/>
      <c r="F48" s="18"/>
      <c r="G48" s="18"/>
      <c r="H48" s="18"/>
      <c r="I48" s="18"/>
      <c r="J48" s="18"/>
    </row>
    <row r="49" customFormat="false" ht="24" hidden="false" customHeight="true" outlineLevel="0" collapsed="false">
      <c r="A49" s="19" t="n">
        <v>26</v>
      </c>
      <c r="B49" s="20" t="s">
        <v>70</v>
      </c>
      <c r="C49" s="21" t="s">
        <v>71</v>
      </c>
      <c r="D49" s="20" t="s">
        <v>40</v>
      </c>
      <c r="E49" s="21"/>
      <c r="F49" s="22"/>
      <c r="G49" s="23" t="s">
        <v>33</v>
      </c>
      <c r="H49" s="21"/>
      <c r="I49" s="21"/>
      <c r="J49" s="21"/>
    </row>
    <row r="50" customFormat="false" ht="24" hidden="false" customHeight="true" outlineLevel="0" collapsed="false">
      <c r="A50" s="24" t="n">
        <v>27</v>
      </c>
      <c r="B50" s="25" t="s">
        <v>70</v>
      </c>
      <c r="C50" s="26" t="s">
        <v>72</v>
      </c>
      <c r="D50" s="25" t="s">
        <v>40</v>
      </c>
      <c r="E50" s="26"/>
      <c r="F50" s="27"/>
      <c r="G50" s="28" t="s">
        <v>33</v>
      </c>
      <c r="H50" s="26"/>
      <c r="I50" s="26"/>
      <c r="J50" s="26"/>
    </row>
    <row r="51" customFormat="false" ht="19.5" hidden="false" customHeight="true" outlineLevel="0" collapsed="false">
      <c r="A51" s="18" t="s">
        <v>73</v>
      </c>
      <c r="B51" s="18"/>
      <c r="C51" s="18"/>
      <c r="D51" s="18"/>
      <c r="E51" s="18"/>
      <c r="F51" s="18"/>
      <c r="G51" s="18"/>
      <c r="H51" s="18"/>
      <c r="I51" s="18"/>
      <c r="J51" s="18"/>
    </row>
    <row r="52" customFormat="false" ht="24" hidden="false" customHeight="true" outlineLevel="0" collapsed="false">
      <c r="A52" s="19" t="n">
        <v>28</v>
      </c>
      <c r="B52" s="20" t="s">
        <v>74</v>
      </c>
      <c r="C52" s="21" t="s">
        <v>75</v>
      </c>
      <c r="D52" s="20" t="s">
        <v>40</v>
      </c>
      <c r="E52" s="21"/>
      <c r="F52" s="22"/>
      <c r="G52" s="23" t="s">
        <v>33</v>
      </c>
      <c r="H52" s="21"/>
      <c r="I52" s="21"/>
      <c r="J52" s="21"/>
    </row>
    <row r="53" customFormat="false" ht="24" hidden="false" customHeight="true" outlineLevel="0" collapsed="false">
      <c r="A53" s="24" t="n">
        <v>29</v>
      </c>
      <c r="B53" s="25" t="s">
        <v>74</v>
      </c>
      <c r="C53" s="26" t="s">
        <v>76</v>
      </c>
      <c r="D53" s="25" t="s">
        <v>77</v>
      </c>
      <c r="E53" s="26"/>
      <c r="F53" s="27"/>
      <c r="G53" s="28" t="s">
        <v>33</v>
      </c>
      <c r="H53" s="26"/>
      <c r="I53" s="26"/>
      <c r="J53" s="26"/>
    </row>
    <row r="54" customFormat="false" ht="19.5" hidden="false" customHeight="true" outlineLevel="0" collapsed="false">
      <c r="A54" s="18" t="s">
        <v>78</v>
      </c>
      <c r="B54" s="18"/>
      <c r="C54" s="18"/>
      <c r="D54" s="18"/>
      <c r="E54" s="18"/>
      <c r="F54" s="18"/>
      <c r="G54" s="18"/>
      <c r="H54" s="18"/>
      <c r="I54" s="18"/>
      <c r="J54" s="18"/>
    </row>
    <row r="55" customFormat="false" ht="24" hidden="false" customHeight="true" outlineLevel="0" collapsed="false">
      <c r="A55" s="19" t="n">
        <v>30</v>
      </c>
      <c r="B55" s="20" t="s">
        <v>79</v>
      </c>
      <c r="C55" s="21" t="s">
        <v>80</v>
      </c>
      <c r="D55" s="20" t="s">
        <v>43</v>
      </c>
      <c r="E55" s="21"/>
      <c r="F55" s="22"/>
      <c r="G55" s="23" t="s">
        <v>33</v>
      </c>
      <c r="H55" s="21"/>
      <c r="I55" s="21"/>
      <c r="J55" s="21"/>
    </row>
    <row r="56" customFormat="false" ht="24" hidden="false" customHeight="true" outlineLevel="0" collapsed="false">
      <c r="A56" s="24" t="n">
        <v>31</v>
      </c>
      <c r="B56" s="25" t="s">
        <v>79</v>
      </c>
      <c r="C56" s="26" t="s">
        <v>81</v>
      </c>
      <c r="D56" s="25" t="s">
        <v>62</v>
      </c>
      <c r="E56" s="26"/>
      <c r="F56" s="27"/>
      <c r="G56" s="28" t="s">
        <v>33</v>
      </c>
      <c r="H56" s="26"/>
      <c r="I56" s="26"/>
      <c r="J56" s="26"/>
    </row>
    <row r="57" customFormat="false" ht="19.5" hidden="false" customHeight="true" outlineLevel="0" collapsed="false">
      <c r="A57" s="18" t="s">
        <v>82</v>
      </c>
      <c r="B57" s="18"/>
      <c r="C57" s="18"/>
      <c r="D57" s="18"/>
      <c r="E57" s="18"/>
      <c r="F57" s="18"/>
      <c r="G57" s="18"/>
      <c r="H57" s="18"/>
      <c r="I57" s="18"/>
      <c r="J57" s="18"/>
    </row>
    <row r="58" customFormat="false" ht="24" hidden="false" customHeight="true" outlineLevel="0" collapsed="false">
      <c r="A58" s="19" t="n">
        <v>32</v>
      </c>
      <c r="B58" s="20" t="s">
        <v>83</v>
      </c>
      <c r="C58" s="21" t="s">
        <v>84</v>
      </c>
      <c r="D58" s="20" t="s">
        <v>43</v>
      </c>
      <c r="E58" s="21"/>
      <c r="F58" s="22"/>
      <c r="G58" s="23" t="s">
        <v>33</v>
      </c>
      <c r="H58" s="21"/>
      <c r="I58" s="21"/>
      <c r="J58" s="21"/>
    </row>
    <row r="59" customFormat="false" ht="24" hidden="false" customHeight="true" outlineLevel="0" collapsed="false">
      <c r="A59" s="24" t="n">
        <v>33</v>
      </c>
      <c r="B59" s="25" t="s">
        <v>83</v>
      </c>
      <c r="C59" s="26" t="s">
        <v>85</v>
      </c>
      <c r="D59" s="25" t="s">
        <v>62</v>
      </c>
      <c r="E59" s="26"/>
      <c r="F59" s="27"/>
      <c r="G59" s="28" t="s">
        <v>33</v>
      </c>
      <c r="H59" s="26"/>
      <c r="I59" s="26"/>
      <c r="J59" s="26"/>
    </row>
    <row r="60" customFormat="false" ht="19.5" hidden="false" customHeight="true" outlineLevel="0" collapsed="false">
      <c r="A60" s="18" t="s">
        <v>86</v>
      </c>
      <c r="B60" s="18"/>
      <c r="C60" s="18"/>
      <c r="D60" s="18"/>
      <c r="E60" s="18"/>
      <c r="F60" s="18"/>
      <c r="G60" s="18"/>
      <c r="H60" s="18"/>
      <c r="I60" s="18"/>
      <c r="J60" s="18"/>
    </row>
    <row r="61" customFormat="false" ht="24" hidden="false" customHeight="true" outlineLevel="0" collapsed="false">
      <c r="A61" s="19" t="n">
        <v>34</v>
      </c>
      <c r="B61" s="20" t="s">
        <v>87</v>
      </c>
      <c r="C61" s="21" t="s">
        <v>88</v>
      </c>
      <c r="D61" s="20" t="s">
        <v>89</v>
      </c>
      <c r="E61" s="21"/>
      <c r="F61" s="22"/>
      <c r="G61" s="23" t="s">
        <v>33</v>
      </c>
      <c r="H61" s="21"/>
      <c r="I61" s="21"/>
      <c r="J61" s="21"/>
    </row>
    <row r="62" customFormat="false" ht="24" hidden="false" customHeight="true" outlineLevel="0" collapsed="false">
      <c r="A62" s="24" t="n">
        <v>35</v>
      </c>
      <c r="B62" s="25" t="s">
        <v>87</v>
      </c>
      <c r="C62" s="26" t="s">
        <v>90</v>
      </c>
      <c r="D62" s="25" t="s">
        <v>89</v>
      </c>
      <c r="E62" s="26"/>
      <c r="F62" s="27"/>
      <c r="G62" s="28" t="s">
        <v>33</v>
      </c>
      <c r="H62" s="26"/>
      <c r="I62" s="26"/>
      <c r="J62" s="26"/>
    </row>
    <row r="63" customFormat="false" ht="19.5" hidden="false" customHeight="true" outlineLevel="0" collapsed="false">
      <c r="A63" s="18" t="s">
        <v>91</v>
      </c>
      <c r="B63" s="18"/>
      <c r="C63" s="18"/>
      <c r="D63" s="18"/>
      <c r="E63" s="18"/>
      <c r="F63" s="18"/>
      <c r="G63" s="18"/>
      <c r="H63" s="18"/>
      <c r="I63" s="18"/>
      <c r="J63" s="18"/>
    </row>
    <row r="64" customFormat="false" ht="24" hidden="false" customHeight="true" outlineLevel="0" collapsed="false">
      <c r="A64" s="19" t="n">
        <v>36</v>
      </c>
      <c r="B64" s="20" t="s">
        <v>92</v>
      </c>
      <c r="C64" s="21" t="s">
        <v>93</v>
      </c>
      <c r="D64" s="20" t="s">
        <v>94</v>
      </c>
      <c r="E64" s="21"/>
      <c r="F64" s="22"/>
      <c r="G64" s="23" t="s">
        <v>33</v>
      </c>
      <c r="H64" s="21"/>
      <c r="I64" s="21"/>
      <c r="J64" s="21"/>
    </row>
    <row r="65" customFormat="false" ht="24" hidden="false" customHeight="true" outlineLevel="0" collapsed="false">
      <c r="A65" s="24" t="n">
        <v>37</v>
      </c>
      <c r="B65" s="25" t="s">
        <v>92</v>
      </c>
      <c r="C65" s="26" t="s">
        <v>95</v>
      </c>
      <c r="D65" s="25" t="s">
        <v>77</v>
      </c>
      <c r="E65" s="26"/>
      <c r="F65" s="27"/>
      <c r="G65" s="28" t="s">
        <v>33</v>
      </c>
      <c r="H65" s="26"/>
      <c r="I65" s="26"/>
      <c r="J65" s="26"/>
    </row>
    <row r="66" customFormat="false" ht="24" hidden="false" customHeight="true" outlineLevel="0" collapsed="false">
      <c r="A66" s="19" t="n">
        <v>38</v>
      </c>
      <c r="B66" s="20" t="s">
        <v>92</v>
      </c>
      <c r="C66" s="21" t="s">
        <v>96</v>
      </c>
      <c r="D66" s="20" t="s">
        <v>97</v>
      </c>
      <c r="E66" s="21"/>
      <c r="F66" s="22"/>
      <c r="G66" s="23" t="s">
        <v>33</v>
      </c>
      <c r="H66" s="21"/>
      <c r="I66" s="21"/>
      <c r="J66" s="21"/>
    </row>
    <row r="67" customFormat="false" ht="24" hidden="false" customHeight="true" outlineLevel="0" collapsed="false">
      <c r="A67" s="24" t="n">
        <v>39</v>
      </c>
      <c r="B67" s="25" t="s">
        <v>92</v>
      </c>
      <c r="C67" s="26" t="s">
        <v>98</v>
      </c>
      <c r="D67" s="25" t="s">
        <v>99</v>
      </c>
      <c r="E67" s="26"/>
      <c r="F67" s="27"/>
      <c r="G67" s="28" t="s">
        <v>33</v>
      </c>
      <c r="H67" s="26"/>
      <c r="I67" s="26"/>
      <c r="J67" s="26"/>
    </row>
    <row r="69" customFormat="false" ht="15" hidden="false" customHeight="false" outlineLevel="0" collapsed="false">
      <c r="A69" s="29" t="s">
        <v>100</v>
      </c>
      <c r="B69" s="29"/>
      <c r="C69" s="29"/>
      <c r="D69" s="29"/>
      <c r="E69" s="29"/>
      <c r="F69" s="29"/>
      <c r="G69" s="29"/>
      <c r="H69" s="29"/>
      <c r="I69" s="29"/>
      <c r="J69" s="29"/>
    </row>
    <row r="70" customFormat="false" ht="10.4" hidden="false" customHeight="false" outlineLevel="0" collapsed="false">
      <c r="A70" s="30" t="s">
        <v>101</v>
      </c>
      <c r="B70" s="30"/>
      <c r="C70" s="30"/>
      <c r="D70" s="30"/>
      <c r="E70" s="30"/>
      <c r="F70" s="30"/>
      <c r="G70" s="30"/>
      <c r="H70" s="30"/>
      <c r="I70" s="30"/>
      <c r="J70" s="30"/>
    </row>
  </sheetData>
  <autoFilter ref="A14:J67"/>
  <mergeCells count="26">
    <mergeCell ref="D1:J2"/>
    <mergeCell ref="D3:J3"/>
    <mergeCell ref="C5:E5"/>
    <mergeCell ref="H5:J5"/>
    <mergeCell ref="C6:E6"/>
    <mergeCell ref="H6:J6"/>
    <mergeCell ref="C7:E7"/>
    <mergeCell ref="H7:J7"/>
    <mergeCell ref="C8:E8"/>
    <mergeCell ref="H8:J8"/>
    <mergeCell ref="A15:J15"/>
    <mergeCell ref="A20:J20"/>
    <mergeCell ref="A25:J25"/>
    <mergeCell ref="A29:J29"/>
    <mergeCell ref="A33:J33"/>
    <mergeCell ref="A38:J38"/>
    <mergeCell ref="A41:J41"/>
    <mergeCell ref="A45:J45"/>
    <mergeCell ref="A48:J48"/>
    <mergeCell ref="A51:J51"/>
    <mergeCell ref="A54:J54"/>
    <mergeCell ref="A57:J57"/>
    <mergeCell ref="A60:J60"/>
    <mergeCell ref="A63:J63"/>
    <mergeCell ref="A69:J69"/>
    <mergeCell ref="A70:J70"/>
  </mergeCells>
  <conditionalFormatting sqref="B11">
    <cfRule type="expression" priority="2" aboveAverage="0" equalAverage="0" bottom="0" percent="0" rank="0" text="" dxfId="11">
      <formula>$F$11&gt;0</formula>
    </cfRule>
    <cfRule type="expression" priority="3" aboveAverage="0" equalAverage="0" bottom="0" percent="0" rank="0" text="" dxfId="12">
      <formula>AND($F$11=0,$I$11=1)</formula>
    </cfRule>
  </conditionalFormatting>
  <conditionalFormatting sqref="G15:G67">
    <cfRule type="cellIs" priority="4" operator="equal" aboveAverage="0" equalAverage="0" bottom="0" percent="0" rank="0" text="" dxfId="13">
      <formula>"Archivado"</formula>
    </cfRule>
    <cfRule type="cellIs" priority="5" operator="equal" aboveAverage="0" equalAverage="0" bottom="0" percent="0" rank="0" text="" dxfId="14">
      <formula>"Recibido"</formula>
    </cfRule>
    <cfRule type="cellIs" priority="6" operator="equal" aboveAverage="0" equalAverage="0" bottom="0" percent="0" rank="0" text="" dxfId="15">
      <formula>"Observado"</formula>
    </cfRule>
    <cfRule type="cellIs" priority="7" operator="equal" aboveAverage="0" equalAverage="0" bottom="0" percent="0" rank="0" text="" dxfId="16">
      <formula>"Pendiente"</formula>
    </cfRule>
    <cfRule type="cellIs" priority="8" operator="equal" aboveAverage="0" equalAverage="0" bottom="0" percent="0" rank="0" text="" dxfId="17">
      <formula>"N.A."</formula>
    </cfRule>
  </conditionalFormatting>
  <dataValidations count="1">
    <dataValidation allowBlank="true" error="Elige un estado de la lista" errorStyle="stop" operator="between" prompt="Pendiente, Recibido, Observado, Archivado o N.A." promptTitle="Estado" showDropDown="false" showErrorMessage="false" showInputMessage="true" sqref="G16:G19 G21:G24 G26:G28 G30:G32 G34:G37 G39:G40 G42:G44 G46:G47 G49:G50 G52:G53 G55:G56 G58:G59 G61:G62 G64:G67" type="list">
      <formula1>"Pendiente,Recibido,Observado,Archivado,N.A."</formula1>
      <formula2>0</formula2>
    </dataValidation>
  </dataValidations>
  <hyperlinks>
    <hyperlink ref="A70" r:id="rId1" display="Trowel · Software de gestión de obra · trowelapp.com/pe"/>
  </hyperlinks>
  <printOptions headings="false" gridLines="false" gridLinesSet="true" horizontalCentered="false" verticalCentered="false"/>
  <pageMargins left="0.4" right="0.4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&amp;C&amp;8 Índice del dossier de calidad · Trowel · Página &amp;P de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2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48"/>
    <col collapsed="false" customWidth="true" hidden="false" outlineLevel="0" max="7" min="3" style="0" width="13"/>
    <col collapsed="false" customWidth="true" hidden="false" outlineLevel="0" max="8" min="8" style="0" width="14"/>
  </cols>
  <sheetData>
    <row r="1" customFormat="false" ht="30" hidden="false" customHeight="true" outlineLevel="0" collapsed="false">
      <c r="A1" s="1"/>
      <c r="B1" s="1"/>
      <c r="C1" s="31" t="s">
        <v>102</v>
      </c>
      <c r="D1" s="31"/>
      <c r="E1" s="31"/>
      <c r="F1" s="31"/>
      <c r="G1" s="31"/>
      <c r="H1" s="31"/>
    </row>
    <row r="2" customFormat="false" ht="15.75" hidden="false" customHeight="true" outlineLevel="0" collapsed="false">
      <c r="A2" s="1"/>
      <c r="B2" s="1"/>
      <c r="C2" s="1"/>
      <c r="D2" s="1"/>
      <c r="E2" s="1"/>
      <c r="F2" s="1"/>
      <c r="G2" s="1"/>
      <c r="H2" s="1"/>
    </row>
    <row r="4" customFormat="false" ht="15" hidden="false" customHeight="false" outlineLevel="0" collapsed="false">
      <c r="B4" s="32" t="s">
        <v>103</v>
      </c>
      <c r="C4" s="33" t="s">
        <v>11</v>
      </c>
      <c r="D4" s="33" t="s">
        <v>12</v>
      </c>
      <c r="E4" s="33" t="s">
        <v>14</v>
      </c>
      <c r="F4" s="33" t="s">
        <v>15</v>
      </c>
      <c r="G4" s="33" t="s">
        <v>16</v>
      </c>
      <c r="H4" s="33" t="s">
        <v>104</v>
      </c>
    </row>
    <row r="5" customFormat="false" ht="19.5" hidden="false" customHeight="true" outlineLevel="0" collapsed="false">
      <c r="B5" s="34" t="s">
        <v>30</v>
      </c>
      <c r="C5" s="35" t="n">
        <f aca="false">COUNTIF('Índice del dossier'!$B$15:$B$67,$B5)</f>
        <v>4</v>
      </c>
      <c r="D5" s="35" t="n">
        <f aca="false">COUNTIFS('Índice del dossier'!$B$15:$B$67,$B5,'Índice del dossier'!$G$15:$G$67,"Archivado")</f>
        <v>0</v>
      </c>
      <c r="E5" s="35" t="n">
        <f aca="false">COUNTIFS('Índice del dossier'!$B$15:$B$67,$B5,'Índice del dossier'!$G$15:$G$67,"Observado")</f>
        <v>0</v>
      </c>
      <c r="F5" s="35" t="n">
        <f aca="false">COUNTIFS('Índice del dossier'!$B$15:$B$67,$B5,'Índice del dossier'!$G$15:$G$67,"Pendiente")</f>
        <v>4</v>
      </c>
      <c r="G5" s="35" t="n">
        <f aca="false">COUNTIFS('Índice del dossier'!$B$15:$B$67,$B5,'Índice del dossier'!$G$15:$G$67,"N.A.")</f>
        <v>0</v>
      </c>
      <c r="H5" s="36" t="n">
        <f aca="false">IF((C5-G5)=0,0,D5/(C5-G5))</f>
        <v>0</v>
      </c>
    </row>
    <row r="6" customFormat="false" ht="19.5" hidden="false" customHeight="true" outlineLevel="0" collapsed="false">
      <c r="B6" s="37" t="s">
        <v>38</v>
      </c>
      <c r="C6" s="38" t="n">
        <f aca="false">COUNTIF('Índice del dossier'!$B$15:$B$67,$B6)</f>
        <v>4</v>
      </c>
      <c r="D6" s="38" t="n">
        <f aca="false">COUNTIFS('Índice del dossier'!$B$15:$B$67,$B6,'Índice del dossier'!$G$15:$G$67,"Archivado")</f>
        <v>0</v>
      </c>
      <c r="E6" s="38" t="n">
        <f aca="false">COUNTIFS('Índice del dossier'!$B$15:$B$67,$B6,'Índice del dossier'!$G$15:$G$67,"Observado")</f>
        <v>0</v>
      </c>
      <c r="F6" s="38" t="n">
        <f aca="false">COUNTIFS('Índice del dossier'!$B$15:$B$67,$B6,'Índice del dossier'!$G$15:$G$67,"Pendiente")</f>
        <v>4</v>
      </c>
      <c r="G6" s="38" t="n">
        <f aca="false">COUNTIFS('Índice del dossier'!$B$15:$B$67,$B6,'Índice del dossier'!$G$15:$G$67,"N.A.")</f>
        <v>0</v>
      </c>
      <c r="H6" s="39" t="n">
        <f aca="false">IF((C6-G6)=0,0,D6/(C6-G6))</f>
        <v>0</v>
      </c>
    </row>
    <row r="7" customFormat="false" ht="19.5" hidden="false" customHeight="true" outlineLevel="0" collapsed="false">
      <c r="B7" s="34" t="s">
        <v>46</v>
      </c>
      <c r="C7" s="35" t="n">
        <f aca="false">COUNTIF('Índice del dossier'!$B$15:$B$67,$B7)</f>
        <v>3</v>
      </c>
      <c r="D7" s="35" t="n">
        <f aca="false">COUNTIFS('Índice del dossier'!$B$15:$B$67,$B7,'Índice del dossier'!$G$15:$G$67,"Archivado")</f>
        <v>0</v>
      </c>
      <c r="E7" s="35" t="n">
        <f aca="false">COUNTIFS('Índice del dossier'!$B$15:$B$67,$B7,'Índice del dossier'!$G$15:$G$67,"Observado")</f>
        <v>0</v>
      </c>
      <c r="F7" s="35" t="n">
        <f aca="false">COUNTIFS('Índice del dossier'!$B$15:$B$67,$B7,'Índice del dossier'!$G$15:$G$67,"Pendiente")</f>
        <v>3</v>
      </c>
      <c r="G7" s="35" t="n">
        <f aca="false">COUNTIFS('Índice del dossier'!$B$15:$B$67,$B7,'Índice del dossier'!$G$15:$G$67,"N.A.")</f>
        <v>0</v>
      </c>
      <c r="H7" s="36" t="n">
        <f aca="false">IF((C7-G7)=0,0,D7/(C7-G7))</f>
        <v>0</v>
      </c>
    </row>
    <row r="8" customFormat="false" ht="19.5" hidden="false" customHeight="true" outlineLevel="0" collapsed="false">
      <c r="B8" s="37" t="s">
        <v>51</v>
      </c>
      <c r="C8" s="38" t="n">
        <f aca="false">COUNTIF('Índice del dossier'!$B$15:$B$67,$B8)</f>
        <v>3</v>
      </c>
      <c r="D8" s="38" t="n">
        <f aca="false">COUNTIFS('Índice del dossier'!$B$15:$B$67,$B8,'Índice del dossier'!$G$15:$G$67,"Archivado")</f>
        <v>0</v>
      </c>
      <c r="E8" s="38" t="n">
        <f aca="false">COUNTIFS('Índice del dossier'!$B$15:$B$67,$B8,'Índice del dossier'!$G$15:$G$67,"Observado")</f>
        <v>0</v>
      </c>
      <c r="F8" s="38" t="n">
        <f aca="false">COUNTIFS('Índice del dossier'!$B$15:$B$67,$B8,'Índice del dossier'!$G$15:$G$67,"Pendiente")</f>
        <v>3</v>
      </c>
      <c r="G8" s="38" t="n">
        <f aca="false">COUNTIFS('Índice del dossier'!$B$15:$B$67,$B8,'Índice del dossier'!$G$15:$G$67,"N.A.")</f>
        <v>0</v>
      </c>
      <c r="H8" s="39" t="n">
        <f aca="false">IF((C8-G8)=0,0,D8/(C8-G8))</f>
        <v>0</v>
      </c>
    </row>
    <row r="9" customFormat="false" ht="19.5" hidden="false" customHeight="true" outlineLevel="0" collapsed="false">
      <c r="B9" s="34" t="s">
        <v>53</v>
      </c>
      <c r="C9" s="35" t="n">
        <f aca="false">COUNTIF('Índice del dossier'!$B$15:$B$67,$B9)</f>
        <v>4</v>
      </c>
      <c r="D9" s="35" t="n">
        <f aca="false">COUNTIFS('Índice del dossier'!$B$15:$B$67,$B9,'Índice del dossier'!$G$15:$G$67,"Archivado")</f>
        <v>0</v>
      </c>
      <c r="E9" s="35" t="n">
        <f aca="false">COUNTIFS('Índice del dossier'!$B$15:$B$67,$B9,'Índice del dossier'!$G$15:$G$67,"Observado")</f>
        <v>0</v>
      </c>
      <c r="F9" s="35" t="n">
        <f aca="false">COUNTIFS('Índice del dossier'!$B$15:$B$67,$B9,'Índice del dossier'!$G$15:$G$67,"Pendiente")</f>
        <v>4</v>
      </c>
      <c r="G9" s="35" t="n">
        <f aca="false">COUNTIFS('Índice del dossier'!$B$15:$B$67,$B9,'Índice del dossier'!$G$15:$G$67,"N.A.")</f>
        <v>0</v>
      </c>
      <c r="H9" s="36" t="n">
        <f aca="false">IF((C9-G9)=0,0,D9/(C9-G9))</f>
        <v>0</v>
      </c>
    </row>
    <row r="10" customFormat="false" ht="19.5" hidden="false" customHeight="true" outlineLevel="0" collapsed="false">
      <c r="B10" s="37" t="s">
        <v>56</v>
      </c>
      <c r="C10" s="38" t="n">
        <f aca="false">COUNTIF('Índice del dossier'!$B$15:$B$67,$B10)</f>
        <v>2</v>
      </c>
      <c r="D10" s="38" t="n">
        <f aca="false">COUNTIFS('Índice del dossier'!$B$15:$B$67,$B10,'Índice del dossier'!$G$15:$G$67,"Archivado")</f>
        <v>0</v>
      </c>
      <c r="E10" s="38" t="n">
        <f aca="false">COUNTIFS('Índice del dossier'!$B$15:$B$67,$B10,'Índice del dossier'!$G$15:$G$67,"Observado")</f>
        <v>0</v>
      </c>
      <c r="F10" s="38" t="n">
        <f aca="false">COUNTIFS('Índice del dossier'!$B$15:$B$67,$B10,'Índice del dossier'!$G$15:$G$67,"Pendiente")</f>
        <v>2</v>
      </c>
      <c r="G10" s="38" t="n">
        <f aca="false">COUNTIFS('Índice del dossier'!$B$15:$B$67,$B10,'Índice del dossier'!$G$15:$G$67,"N.A.")</f>
        <v>0</v>
      </c>
      <c r="H10" s="39" t="n">
        <f aca="false">IF((C10-G10)=0,0,D10/(C10-G10))</f>
        <v>0</v>
      </c>
    </row>
    <row r="11" customFormat="false" ht="19.5" hidden="false" customHeight="true" outlineLevel="0" collapsed="false">
      <c r="B11" s="34" t="s">
        <v>60</v>
      </c>
      <c r="C11" s="35" t="n">
        <f aca="false">COUNTIF('Índice del dossier'!$B$15:$B$67,$B11)</f>
        <v>3</v>
      </c>
      <c r="D11" s="35" t="n">
        <f aca="false">COUNTIFS('Índice del dossier'!$B$15:$B$67,$B11,'Índice del dossier'!$G$15:$G$67,"Archivado")</f>
        <v>0</v>
      </c>
      <c r="E11" s="35" t="n">
        <f aca="false">COUNTIFS('Índice del dossier'!$B$15:$B$67,$B11,'Índice del dossier'!$G$15:$G$67,"Observado")</f>
        <v>0</v>
      </c>
      <c r="F11" s="35" t="n">
        <f aca="false">COUNTIFS('Índice del dossier'!$B$15:$B$67,$B11,'Índice del dossier'!$G$15:$G$67,"Pendiente")</f>
        <v>3</v>
      </c>
      <c r="G11" s="35" t="n">
        <f aca="false">COUNTIFS('Índice del dossier'!$B$15:$B$67,$B11,'Índice del dossier'!$G$15:$G$67,"N.A.")</f>
        <v>0</v>
      </c>
      <c r="H11" s="36" t="n">
        <f aca="false">IF((C11-G11)=0,0,D11/(C11-G11))</f>
        <v>0</v>
      </c>
    </row>
    <row r="12" customFormat="false" ht="19.5" hidden="false" customHeight="true" outlineLevel="0" collapsed="false">
      <c r="B12" s="37" t="s">
        <v>66</v>
      </c>
      <c r="C12" s="38" t="n">
        <f aca="false">COUNTIF('Índice del dossier'!$B$15:$B$67,$B12)</f>
        <v>2</v>
      </c>
      <c r="D12" s="38" t="n">
        <f aca="false">COUNTIFS('Índice del dossier'!$B$15:$B$67,$B12,'Índice del dossier'!$G$15:$G$67,"Archivado")</f>
        <v>0</v>
      </c>
      <c r="E12" s="38" t="n">
        <f aca="false">COUNTIFS('Índice del dossier'!$B$15:$B$67,$B12,'Índice del dossier'!$G$15:$G$67,"Observado")</f>
        <v>0</v>
      </c>
      <c r="F12" s="38" t="n">
        <f aca="false">COUNTIFS('Índice del dossier'!$B$15:$B$67,$B12,'Índice del dossier'!$G$15:$G$67,"Pendiente")</f>
        <v>2</v>
      </c>
      <c r="G12" s="38" t="n">
        <f aca="false">COUNTIFS('Índice del dossier'!$B$15:$B$67,$B12,'Índice del dossier'!$G$15:$G$67,"N.A.")</f>
        <v>0</v>
      </c>
      <c r="H12" s="39" t="n">
        <f aca="false">IF((C12-G12)=0,0,D12/(C12-G12))</f>
        <v>0</v>
      </c>
    </row>
    <row r="13" customFormat="false" ht="19.5" hidden="false" customHeight="true" outlineLevel="0" collapsed="false">
      <c r="B13" s="34" t="s">
        <v>70</v>
      </c>
      <c r="C13" s="35" t="n">
        <f aca="false">COUNTIF('Índice del dossier'!$B$15:$B$67,$B13)</f>
        <v>2</v>
      </c>
      <c r="D13" s="35" t="n">
        <f aca="false">COUNTIFS('Índice del dossier'!$B$15:$B$67,$B13,'Índice del dossier'!$G$15:$G$67,"Archivado")</f>
        <v>0</v>
      </c>
      <c r="E13" s="35" t="n">
        <f aca="false">COUNTIFS('Índice del dossier'!$B$15:$B$67,$B13,'Índice del dossier'!$G$15:$G$67,"Observado")</f>
        <v>0</v>
      </c>
      <c r="F13" s="35" t="n">
        <f aca="false">COUNTIFS('Índice del dossier'!$B$15:$B$67,$B13,'Índice del dossier'!$G$15:$G$67,"Pendiente")</f>
        <v>2</v>
      </c>
      <c r="G13" s="35" t="n">
        <f aca="false">COUNTIFS('Índice del dossier'!$B$15:$B$67,$B13,'Índice del dossier'!$G$15:$G$67,"N.A.")</f>
        <v>0</v>
      </c>
      <c r="H13" s="36" t="n">
        <f aca="false">IF((C13-G13)=0,0,D13/(C13-G13))</f>
        <v>0</v>
      </c>
    </row>
    <row r="14" customFormat="false" ht="19.5" hidden="false" customHeight="true" outlineLevel="0" collapsed="false">
      <c r="B14" s="37" t="s">
        <v>74</v>
      </c>
      <c r="C14" s="38" t="n">
        <f aca="false">COUNTIF('Índice del dossier'!$B$15:$B$67,$B14)</f>
        <v>2</v>
      </c>
      <c r="D14" s="38" t="n">
        <f aca="false">COUNTIFS('Índice del dossier'!$B$15:$B$67,$B14,'Índice del dossier'!$G$15:$G$67,"Archivado")</f>
        <v>0</v>
      </c>
      <c r="E14" s="38" t="n">
        <f aca="false">COUNTIFS('Índice del dossier'!$B$15:$B$67,$B14,'Índice del dossier'!$G$15:$G$67,"Observado")</f>
        <v>0</v>
      </c>
      <c r="F14" s="38" t="n">
        <f aca="false">COUNTIFS('Índice del dossier'!$B$15:$B$67,$B14,'Índice del dossier'!$G$15:$G$67,"Pendiente")</f>
        <v>2</v>
      </c>
      <c r="G14" s="38" t="n">
        <f aca="false">COUNTIFS('Índice del dossier'!$B$15:$B$67,$B14,'Índice del dossier'!$G$15:$G$67,"N.A.")</f>
        <v>0</v>
      </c>
      <c r="H14" s="39" t="n">
        <f aca="false">IF((C14-G14)=0,0,D14/(C14-G14))</f>
        <v>0</v>
      </c>
    </row>
    <row r="15" customFormat="false" ht="19.5" hidden="false" customHeight="true" outlineLevel="0" collapsed="false">
      <c r="B15" s="34" t="s">
        <v>79</v>
      </c>
      <c r="C15" s="35" t="n">
        <f aca="false">COUNTIF('Índice del dossier'!$B$15:$B$67,$B15)</f>
        <v>2</v>
      </c>
      <c r="D15" s="35" t="n">
        <f aca="false">COUNTIFS('Índice del dossier'!$B$15:$B$67,$B15,'Índice del dossier'!$G$15:$G$67,"Archivado")</f>
        <v>0</v>
      </c>
      <c r="E15" s="35" t="n">
        <f aca="false">COUNTIFS('Índice del dossier'!$B$15:$B$67,$B15,'Índice del dossier'!$G$15:$G$67,"Observado")</f>
        <v>0</v>
      </c>
      <c r="F15" s="35" t="n">
        <f aca="false">COUNTIFS('Índice del dossier'!$B$15:$B$67,$B15,'Índice del dossier'!$G$15:$G$67,"Pendiente")</f>
        <v>2</v>
      </c>
      <c r="G15" s="35" t="n">
        <f aca="false">COUNTIFS('Índice del dossier'!$B$15:$B$67,$B15,'Índice del dossier'!$G$15:$G$67,"N.A.")</f>
        <v>0</v>
      </c>
      <c r="H15" s="36" t="n">
        <f aca="false">IF((C15-G15)=0,0,D15/(C15-G15))</f>
        <v>0</v>
      </c>
    </row>
    <row r="16" customFormat="false" ht="19.5" hidden="false" customHeight="true" outlineLevel="0" collapsed="false">
      <c r="B16" s="37" t="s">
        <v>83</v>
      </c>
      <c r="C16" s="38" t="n">
        <f aca="false">COUNTIF('Índice del dossier'!$B$15:$B$67,$B16)</f>
        <v>2</v>
      </c>
      <c r="D16" s="38" t="n">
        <f aca="false">COUNTIFS('Índice del dossier'!$B$15:$B$67,$B16,'Índice del dossier'!$G$15:$G$67,"Archivado")</f>
        <v>0</v>
      </c>
      <c r="E16" s="38" t="n">
        <f aca="false">COUNTIFS('Índice del dossier'!$B$15:$B$67,$B16,'Índice del dossier'!$G$15:$G$67,"Observado")</f>
        <v>0</v>
      </c>
      <c r="F16" s="38" t="n">
        <f aca="false">COUNTIFS('Índice del dossier'!$B$15:$B$67,$B16,'Índice del dossier'!$G$15:$G$67,"Pendiente")</f>
        <v>2</v>
      </c>
      <c r="G16" s="38" t="n">
        <f aca="false">COUNTIFS('Índice del dossier'!$B$15:$B$67,$B16,'Índice del dossier'!$G$15:$G$67,"N.A.")</f>
        <v>0</v>
      </c>
      <c r="H16" s="39" t="n">
        <f aca="false">IF((C16-G16)=0,0,D16/(C16-G16))</f>
        <v>0</v>
      </c>
    </row>
    <row r="17" customFormat="false" ht="19.5" hidden="false" customHeight="true" outlineLevel="0" collapsed="false">
      <c r="B17" s="34" t="s">
        <v>87</v>
      </c>
      <c r="C17" s="35" t="n">
        <f aca="false">COUNTIF('Índice del dossier'!$B$15:$B$67,$B17)</f>
        <v>2</v>
      </c>
      <c r="D17" s="35" t="n">
        <f aca="false">COUNTIFS('Índice del dossier'!$B$15:$B$67,$B17,'Índice del dossier'!$G$15:$G$67,"Archivado")</f>
        <v>0</v>
      </c>
      <c r="E17" s="35" t="n">
        <f aca="false">COUNTIFS('Índice del dossier'!$B$15:$B$67,$B17,'Índice del dossier'!$G$15:$G$67,"Observado")</f>
        <v>0</v>
      </c>
      <c r="F17" s="35" t="n">
        <f aca="false">COUNTIFS('Índice del dossier'!$B$15:$B$67,$B17,'Índice del dossier'!$G$15:$G$67,"Pendiente")</f>
        <v>2</v>
      </c>
      <c r="G17" s="35" t="n">
        <f aca="false">COUNTIFS('Índice del dossier'!$B$15:$B$67,$B17,'Índice del dossier'!$G$15:$G$67,"N.A.")</f>
        <v>0</v>
      </c>
      <c r="H17" s="36" t="n">
        <f aca="false">IF((C17-G17)=0,0,D17/(C17-G17))</f>
        <v>0</v>
      </c>
    </row>
    <row r="18" customFormat="false" ht="19.5" hidden="false" customHeight="true" outlineLevel="0" collapsed="false">
      <c r="B18" s="37" t="s">
        <v>92</v>
      </c>
      <c r="C18" s="38" t="n">
        <f aca="false">COUNTIF('Índice del dossier'!$B$15:$B$67,$B18)</f>
        <v>4</v>
      </c>
      <c r="D18" s="38" t="n">
        <f aca="false">COUNTIFS('Índice del dossier'!$B$15:$B$67,$B18,'Índice del dossier'!$G$15:$G$67,"Archivado")</f>
        <v>0</v>
      </c>
      <c r="E18" s="38" t="n">
        <f aca="false">COUNTIFS('Índice del dossier'!$B$15:$B$67,$B18,'Índice del dossier'!$G$15:$G$67,"Observado")</f>
        <v>0</v>
      </c>
      <c r="F18" s="38" t="n">
        <f aca="false">COUNTIFS('Índice del dossier'!$B$15:$B$67,$B18,'Índice del dossier'!$G$15:$G$67,"Pendiente")</f>
        <v>4</v>
      </c>
      <c r="G18" s="38" t="n">
        <f aca="false">COUNTIFS('Índice del dossier'!$B$15:$B$67,$B18,'Índice del dossier'!$G$15:$G$67,"N.A.")</f>
        <v>0</v>
      </c>
      <c r="H18" s="39" t="n">
        <f aca="false">IF((C18-G18)=0,0,D18/(C18-G18))</f>
        <v>0</v>
      </c>
    </row>
    <row r="19" customFormat="false" ht="15" hidden="false" customHeight="false" outlineLevel="0" collapsed="false">
      <c r="B19" s="40" t="s">
        <v>105</v>
      </c>
      <c r="C19" s="41" t="n">
        <f aca="false">SUM(C5:C18)</f>
        <v>39</v>
      </c>
      <c r="D19" s="41" t="n">
        <f aca="false">SUM(D5:D18)</f>
        <v>0</v>
      </c>
      <c r="E19" s="41" t="n">
        <f aca="false">SUM(E5:E18)</f>
        <v>0</v>
      </c>
      <c r="F19" s="41" t="n">
        <f aca="false">SUM(F5:F18)</f>
        <v>39</v>
      </c>
      <c r="G19" s="41" t="n">
        <f aca="false">SUM(G5:G18)</f>
        <v>0</v>
      </c>
      <c r="H19" s="42" t="n">
        <f aca="false">IF((C19-G19)=0,0,D19/(C19-G19))</f>
        <v>0</v>
      </c>
    </row>
    <row r="21" customFormat="false" ht="15" hidden="false" customHeight="false" outlineLevel="0" collapsed="false">
      <c r="B21" s="15" t="s">
        <v>106</v>
      </c>
    </row>
  </sheetData>
  <mergeCells count="1">
    <mergeCell ref="C1:H1"/>
  </mergeCells>
  <conditionalFormatting sqref="H5:H18">
    <cfRule type="dataBar" priority="2">
      <dataBar showValue="1" minLength="10" maxLength="90">
        <cfvo type="num" val="0"/>
        <cfvo type="num" val="1"/>
        <color rgb="FF0051A2"/>
      </dataBar>
      <extLst>
        <ext xmlns:x14="http://schemas.microsoft.com/office/spreadsheetml/2009/9/main" uri="{B025F937-C7B1-47D3-B67F-A62EFF666E3E}">
          <x14:id>{8C241C11-69C7-42C5-B359-C5646BF850B7}</x14:id>
        </ext>
      </extLst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8C241C11-69C7-42C5-B359-C5646BF850B7}">
            <x14:dataBar minLength="10" maxLength="90" axisPosition="none" gradient="true">
              <x14:cfvo type="num">
                <xm:f>0</xm:f>
              </x14:cfvo>
              <x14:cfvo type="num">
                <xm:f>1</xm:f>
              </x14:cfvo>
              <x14:negativeFillColor rgb="FF0051A2"/>
              <x14:axisColor rgb="FF000000"/>
            </x14:dataBar>
          </x14:cfRule>
          <xm:sqref>H5:H18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2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30"/>
    <col collapsed="false" customWidth="true" hidden="false" outlineLevel="0" max="3" min="3" style="0" width="84"/>
  </cols>
  <sheetData>
    <row r="1" customFormat="false" ht="30" hidden="false" customHeight="true" outlineLevel="0" collapsed="false">
      <c r="A1" s="1"/>
      <c r="B1" s="1"/>
      <c r="C1" s="43" t="s">
        <v>107</v>
      </c>
    </row>
    <row r="2" customFormat="false" ht="19.5" hidden="false" customHeight="true" outlineLevel="0" collapsed="false">
      <c r="A2" s="1"/>
      <c r="B2" s="1"/>
      <c r="C2" s="1"/>
    </row>
    <row r="4" customFormat="false" ht="19.5" hidden="false" customHeight="true" outlineLevel="0" collapsed="false">
      <c r="B4" s="7" t="s">
        <v>108</v>
      </c>
      <c r="C4" s="44"/>
    </row>
    <row r="5" customFormat="false" ht="30" hidden="false" customHeight="true" outlineLevel="0" collapsed="false">
      <c r="B5" s="45" t="s">
        <v>109</v>
      </c>
      <c r="C5" s="46" t="s">
        <v>110</v>
      </c>
    </row>
    <row r="6" customFormat="false" ht="30" hidden="false" customHeight="true" outlineLevel="0" collapsed="false">
      <c r="B6" s="45" t="s">
        <v>111</v>
      </c>
      <c r="C6" s="44" t="s">
        <v>112</v>
      </c>
    </row>
    <row r="7" customFormat="false" ht="30" hidden="false" customHeight="true" outlineLevel="0" collapsed="false">
      <c r="B7" s="45" t="s">
        <v>102</v>
      </c>
      <c r="C7" s="44" t="s">
        <v>113</v>
      </c>
    </row>
    <row r="8" customFormat="false" ht="19.5" hidden="false" customHeight="true" outlineLevel="0" collapsed="false">
      <c r="B8" s="7"/>
      <c r="C8" s="44"/>
    </row>
    <row r="9" customFormat="false" ht="19.5" hidden="false" customHeight="true" outlineLevel="0" collapsed="false">
      <c r="B9" s="7" t="s">
        <v>114</v>
      </c>
      <c r="C9" s="44"/>
    </row>
    <row r="10" customFormat="false" ht="30" hidden="false" customHeight="true" outlineLevel="0" collapsed="false">
      <c r="B10" s="45" t="s">
        <v>115</v>
      </c>
      <c r="C10" s="44" t="s">
        <v>116</v>
      </c>
    </row>
    <row r="11" customFormat="false" ht="30" hidden="false" customHeight="true" outlineLevel="0" collapsed="false">
      <c r="B11" s="45" t="s">
        <v>117</v>
      </c>
      <c r="C11" s="44" t="s">
        <v>118</v>
      </c>
    </row>
    <row r="12" customFormat="false" ht="30" hidden="false" customHeight="true" outlineLevel="0" collapsed="false">
      <c r="B12" s="45" t="s">
        <v>119</v>
      </c>
      <c r="C12" s="44" t="s">
        <v>120</v>
      </c>
    </row>
    <row r="13" customFormat="false" ht="30" hidden="false" customHeight="true" outlineLevel="0" collapsed="false">
      <c r="B13" s="45" t="s">
        <v>121</v>
      </c>
      <c r="C13" s="44" t="s">
        <v>122</v>
      </c>
    </row>
    <row r="14" customFormat="false" ht="19.5" hidden="false" customHeight="true" outlineLevel="0" collapsed="false">
      <c r="B14" s="7"/>
      <c r="C14" s="44"/>
    </row>
    <row r="15" customFormat="false" ht="19.5" hidden="false" customHeight="true" outlineLevel="0" collapsed="false">
      <c r="B15" s="7" t="s">
        <v>123</v>
      </c>
      <c r="C15" s="44"/>
    </row>
    <row r="16" customFormat="false" ht="15" hidden="false" customHeight="false" outlineLevel="0" collapsed="false">
      <c r="B16" s="47" t="s">
        <v>103</v>
      </c>
      <c r="C16" s="48" t="s">
        <v>53</v>
      </c>
    </row>
    <row r="17" customFormat="false" ht="15" hidden="false" customHeight="false" outlineLevel="0" collapsed="false">
      <c r="B17" s="47" t="s">
        <v>21</v>
      </c>
      <c r="C17" s="48" t="s">
        <v>47</v>
      </c>
    </row>
    <row r="18" customFormat="false" ht="15" hidden="false" customHeight="false" outlineLevel="0" collapsed="false">
      <c r="B18" s="47" t="s">
        <v>23</v>
      </c>
      <c r="C18" s="48" t="s">
        <v>124</v>
      </c>
    </row>
    <row r="19" customFormat="false" ht="15" hidden="false" customHeight="false" outlineLevel="0" collapsed="false">
      <c r="B19" s="47" t="s">
        <v>24</v>
      </c>
      <c r="C19" s="48" t="s">
        <v>125</v>
      </c>
    </row>
    <row r="20" customFormat="false" ht="15" hidden="false" customHeight="false" outlineLevel="0" collapsed="false">
      <c r="B20" s="47" t="s">
        <v>25</v>
      </c>
      <c r="C20" s="49" t="s">
        <v>126</v>
      </c>
    </row>
    <row r="21" customFormat="false" ht="15" hidden="false" customHeight="false" outlineLevel="0" collapsed="false">
      <c r="B21" s="47" t="s">
        <v>26</v>
      </c>
      <c r="C21" s="48" t="s">
        <v>8</v>
      </c>
    </row>
    <row r="22" customFormat="false" ht="15" hidden="false" customHeight="false" outlineLevel="0" collapsed="false">
      <c r="B22" s="47" t="s">
        <v>27</v>
      </c>
      <c r="C22" s="48" t="s">
        <v>127</v>
      </c>
    </row>
    <row r="23" customFormat="false" ht="15" hidden="false" customHeight="false" outlineLevel="0" collapsed="false">
      <c r="B23" s="47" t="s">
        <v>28</v>
      </c>
      <c r="C23" s="48" t="s">
        <v>128</v>
      </c>
    </row>
    <row r="25" customFormat="false" ht="15" hidden="false" customHeight="false" outlineLevel="0" collapsed="false">
      <c r="B25" s="50" t="s">
        <v>129</v>
      </c>
      <c r="C25" s="50"/>
    </row>
  </sheetData>
  <mergeCells count="1">
    <mergeCell ref="B25:C25"/>
  </mergeCells>
  <hyperlinks>
    <hyperlink ref="B25" r:id="rId1" display="¿Quieres tener la documentación de calidad de tus obras ordenada desde el primer día? Agenda una demo de Trowel →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2026-10-29T10:03:22Z</dcterms:created>
  <dc:creator>openpyxl</dc:creator>
  <dc:description/>
  <dc:language>en-US</dc:language>
  <cp:lastModifiedBy/>
  <dcterms:modified xsi:type="dcterms:W3CDTF">2026-10-29T10:03:22Z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